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G:\▲参考資料\02. 安全関係\01. 安全書類\"/>
    </mc:Choice>
  </mc:AlternateContent>
  <xr:revisionPtr revIDLastSave="0" documentId="13_ncr:1_{91FB5D83-A3B8-419E-8C51-49E72FCC6369}" xr6:coauthVersionLast="47" xr6:coauthVersionMax="47" xr10:uidLastSave="{00000000-0000-0000-0000-000000000000}"/>
  <bookViews>
    <workbookView xWindow="-120" yWindow="-120" windowWidth="20730" windowHeight="11040" tabRatio="742" firstSheet="1" activeTab="7" xr2:uid="{00000000-000D-0000-FFFF-FFFF00000000}"/>
  </bookViews>
  <sheets>
    <sheet name="初期入力" sheetId="56" r:id="rId1"/>
    <sheet name="作業員情報" sheetId="35" r:id="rId2"/>
    <sheet name="リスト" sheetId="60" r:id="rId3"/>
    <sheet name="1甲" sheetId="30" r:id="rId4"/>
    <sheet name="1甲別" sheetId="43" r:id="rId5"/>
    <sheet name="1乙" sheetId="7" r:id="rId6"/>
    <sheet name="2" sheetId="3" r:id="rId7"/>
    <sheet name="3" sheetId="29" r:id="rId8"/>
    <sheet name="4" sheetId="42" r:id="rId9"/>
    <sheet name="参1" sheetId="45" r:id="rId10"/>
    <sheet name="参2" sheetId="46" r:id="rId11"/>
    <sheet name="5簡" sheetId="62" r:id="rId12"/>
    <sheet name="5詳" sheetId="32" r:id="rId13"/>
    <sheet name="6" sheetId="40" r:id="rId14"/>
    <sheet name="参3" sheetId="47" r:id="rId15"/>
    <sheet name="7" sheetId="16" r:id="rId16"/>
    <sheet name="9" sheetId="9" r:id="rId17"/>
    <sheet name="参6" sheetId="50" r:id="rId18"/>
    <sheet name="10" sheetId="44" r:id="rId19"/>
    <sheet name="参7" sheetId="51" r:id="rId20"/>
    <sheet name="参8" sheetId="52" r:id="rId21"/>
    <sheet name="11" sheetId="12" r:id="rId22"/>
    <sheet name="参9" sheetId="53" r:id="rId23"/>
  </sheets>
  <definedNames>
    <definedName name="_xlnm.Print_Area" localSheetId="18">'10'!$A$1:$I$13</definedName>
    <definedName name="_xlnm.Print_Area" localSheetId="21">'11'!$A$1:$AD$37</definedName>
    <definedName name="_xlnm.Print_Area" localSheetId="5">'1乙'!$A$1:$AI$58</definedName>
    <definedName name="_xlnm.Print_Area" localSheetId="3">'1甲'!$A$1:$CF$60</definedName>
    <definedName name="_xlnm.Print_Area" localSheetId="4">'1甲別'!$A$1:$AD$42</definedName>
    <definedName name="_xlnm.Print_Area" localSheetId="6">'2'!$A$1:$AJ$41</definedName>
    <definedName name="_xlnm.Print_Area" localSheetId="7">'3'!$A$1:$CE$65</definedName>
    <definedName name="_xlnm.Print_Area" localSheetId="8">'4'!$A$1:$DG$48</definedName>
    <definedName name="_xlnm.Print_Area" localSheetId="11">'5簡'!$A$1:$AD$366</definedName>
    <definedName name="_xlnm.Print_Area" localSheetId="12">'5詳'!$A$1:$AK$372</definedName>
    <definedName name="_xlnm.Print_Area" localSheetId="13">'6'!$A$1:$Z$69</definedName>
    <definedName name="_xlnm.Print_Area" localSheetId="15">'7'!$A$1:$AD$36</definedName>
    <definedName name="_xlnm.Print_Area" localSheetId="16">'9'!$A$1:$BQ$59</definedName>
    <definedName name="_xlnm.Print_Area" localSheetId="2">リスト!$A$1:$AG$32</definedName>
    <definedName name="_xlnm.Print_Area" localSheetId="9">参1!$A$1:$DU$157</definedName>
    <definedName name="_xlnm.Print_Area" localSheetId="10">参2!$A$1:$AB$60</definedName>
    <definedName name="_xlnm.Print_Area" localSheetId="14">参3!$A$1:$Q$61</definedName>
    <definedName name="_xlnm.Print_Area" localSheetId="17">参6!$A$1:$AC$79</definedName>
    <definedName name="_xlnm.Print_Area" localSheetId="19">参7!$A$1:$G$25</definedName>
    <definedName name="_xlnm.Print_Area" localSheetId="20">参8!$A$1:$S$30</definedName>
    <definedName name="_xlnm.Print_Area" localSheetId="22">参9!$A$1:$AO$38</definedName>
    <definedName name="_xlnm.Print_Titles" localSheetId="11">'5簡'!$1:$16</definedName>
    <definedName name="_xlnm.Print_Titles" localSheetId="12">'5詳'!$1:$17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0" l="1"/>
  <c r="H6" i="30"/>
  <c r="R12" i="7"/>
  <c r="BE32" i="30"/>
  <c r="H14" i="42"/>
  <c r="H13" i="42"/>
  <c r="H12" i="42"/>
  <c r="H11" i="42"/>
  <c r="R9" i="7"/>
  <c r="M360" i="32"/>
  <c r="M354" i="32"/>
  <c r="M348" i="32"/>
  <c r="M342" i="32"/>
  <c r="M336" i="32"/>
  <c r="M330" i="32"/>
  <c r="M324" i="32"/>
  <c r="M318" i="32"/>
  <c r="M312" i="32"/>
  <c r="M306" i="32"/>
  <c r="M289" i="32"/>
  <c r="M283" i="32"/>
  <c r="M277" i="32"/>
  <c r="M271" i="32"/>
  <c r="M269" i="32"/>
  <c r="M265" i="32"/>
  <c r="M259" i="32"/>
  <c r="M253" i="32"/>
  <c r="M247" i="32"/>
  <c r="M241" i="32"/>
  <c r="M235" i="32"/>
  <c r="M218" i="32"/>
  <c r="M212" i="32"/>
  <c r="M206" i="32"/>
  <c r="M200" i="32"/>
  <c r="M194" i="32"/>
  <c r="M188" i="32"/>
  <c r="M182" i="32"/>
  <c r="M176" i="32"/>
  <c r="M170" i="32"/>
  <c r="M164" i="32"/>
  <c r="M147" i="32"/>
  <c r="M141" i="32"/>
  <c r="M135" i="32"/>
  <c r="M129" i="32"/>
  <c r="M123" i="32"/>
  <c r="M117" i="32"/>
  <c r="M111" i="32"/>
  <c r="M105" i="32"/>
  <c r="M99" i="32"/>
  <c r="M93" i="32"/>
  <c r="M76" i="32"/>
  <c r="M70" i="32"/>
  <c r="M64" i="32"/>
  <c r="M58" i="32"/>
  <c r="M52" i="32"/>
  <c r="M46" i="32"/>
  <c r="M40" i="32"/>
  <c r="M34" i="32"/>
  <c r="M28" i="32"/>
  <c r="M22" i="32"/>
  <c r="L22" i="32"/>
  <c r="F17" i="62"/>
  <c r="M358" i="32"/>
  <c r="M356" i="32"/>
  <c r="M352" i="32"/>
  <c r="M350" i="32"/>
  <c r="M346" i="32"/>
  <c r="M344" i="32"/>
  <c r="M340" i="32"/>
  <c r="M338" i="32"/>
  <c r="M334" i="32"/>
  <c r="M332" i="32"/>
  <c r="M328" i="32"/>
  <c r="M326" i="32"/>
  <c r="M322" i="32"/>
  <c r="M320" i="32"/>
  <c r="M316" i="32"/>
  <c r="M314" i="32"/>
  <c r="M310" i="32"/>
  <c r="M308" i="32"/>
  <c r="M304" i="32"/>
  <c r="M302" i="32"/>
  <c r="M287" i="32"/>
  <c r="M285" i="32"/>
  <c r="M281" i="32"/>
  <c r="M279" i="32"/>
  <c r="M275" i="32"/>
  <c r="M273" i="32"/>
  <c r="M267" i="32"/>
  <c r="M263" i="32"/>
  <c r="M261" i="32"/>
  <c r="M257" i="32"/>
  <c r="M255" i="32"/>
  <c r="M251" i="32"/>
  <c r="M249" i="32"/>
  <c r="M245" i="32"/>
  <c r="M243" i="32"/>
  <c r="M239" i="32"/>
  <c r="M237" i="32"/>
  <c r="M233" i="32"/>
  <c r="M231" i="32"/>
  <c r="M216" i="32"/>
  <c r="M214" i="32"/>
  <c r="M210" i="32"/>
  <c r="M208" i="32"/>
  <c r="M204" i="32"/>
  <c r="M202" i="32"/>
  <c r="M198" i="32"/>
  <c r="M196" i="32"/>
  <c r="M192" i="32"/>
  <c r="M190" i="32"/>
  <c r="M186" i="32"/>
  <c r="M184" i="32"/>
  <c r="M180" i="32"/>
  <c r="M178" i="32"/>
  <c r="M174" i="32"/>
  <c r="M172" i="32"/>
  <c r="M168" i="32"/>
  <c r="M166" i="32"/>
  <c r="M162" i="32"/>
  <c r="M160" i="32"/>
  <c r="M145" i="32"/>
  <c r="M143" i="32"/>
  <c r="M139" i="32"/>
  <c r="M137" i="32"/>
  <c r="M133" i="32"/>
  <c r="M131" i="32"/>
  <c r="M127" i="32"/>
  <c r="M125" i="32"/>
  <c r="M121" i="32"/>
  <c r="M119" i="32"/>
  <c r="M115" i="32"/>
  <c r="M113" i="32"/>
  <c r="M109" i="32"/>
  <c r="M107" i="32"/>
  <c r="M103" i="32"/>
  <c r="M101" i="32"/>
  <c r="M97" i="32"/>
  <c r="M95" i="32"/>
  <c r="M91" i="32"/>
  <c r="M89" i="32"/>
  <c r="M24" i="32"/>
  <c r="M26" i="32"/>
  <c r="M30" i="32"/>
  <c r="M32" i="32"/>
  <c r="M36" i="32"/>
  <c r="M38" i="32"/>
  <c r="M42" i="32"/>
  <c r="M44" i="32"/>
  <c r="M48" i="32"/>
  <c r="M50" i="32"/>
  <c r="M54" i="32"/>
  <c r="M56" i="32"/>
  <c r="M60" i="32"/>
  <c r="M62" i="32"/>
  <c r="M66" i="32"/>
  <c r="M68" i="32"/>
  <c r="M72" i="32"/>
  <c r="M74" i="32"/>
  <c r="X9" i="32"/>
  <c r="X8" i="32"/>
  <c r="M20" i="32"/>
  <c r="M18" i="32"/>
  <c r="J65" i="45"/>
  <c r="J62" i="45"/>
  <c r="J10" i="45"/>
  <c r="N42" i="30"/>
  <c r="AC17" i="30"/>
  <c r="AC15" i="30"/>
  <c r="AE13" i="30"/>
  <c r="R8" i="7"/>
  <c r="R10" i="7"/>
  <c r="G7" i="53"/>
  <c r="E7" i="12"/>
  <c r="D7" i="52"/>
  <c r="C12" i="50"/>
  <c r="E11" i="9"/>
  <c r="F7" i="16"/>
  <c r="C4" i="47"/>
  <c r="E6" i="40"/>
  <c r="C7" i="32"/>
  <c r="D6" i="62"/>
  <c r="G38" i="3"/>
  <c r="N41" i="3"/>
  <c r="H3" i="62"/>
  <c r="J10" i="35"/>
  <c r="J9" i="35"/>
  <c r="J8" i="35"/>
  <c r="J7" i="35"/>
  <c r="J6" i="35"/>
  <c r="J5" i="35"/>
  <c r="J4" i="35"/>
  <c r="L360" i="32"/>
  <c r="B360" i="32"/>
  <c r="K359" i="32"/>
  <c r="I359" i="32"/>
  <c r="H359" i="32"/>
  <c r="G359" i="32"/>
  <c r="E359" i="32"/>
  <c r="L358" i="32"/>
  <c r="B358" i="32"/>
  <c r="X356" i="32"/>
  <c r="S356" i="32"/>
  <c r="N356" i="32"/>
  <c r="L356" i="32"/>
  <c r="K356" i="32"/>
  <c r="J356" i="32"/>
  <c r="I356" i="32"/>
  <c r="H356" i="32"/>
  <c r="G356" i="32"/>
  <c r="F356" i="32"/>
  <c r="E356" i="32"/>
  <c r="D356" i="32"/>
  <c r="C356" i="32"/>
  <c r="L354" i="32"/>
  <c r="B354" i="32"/>
  <c r="K353" i="32"/>
  <c r="I353" i="32"/>
  <c r="H353" i="32"/>
  <c r="G353" i="32"/>
  <c r="E353" i="32"/>
  <c r="L352" i="32"/>
  <c r="B352" i="32"/>
  <c r="X350" i="32"/>
  <c r="S350" i="32"/>
  <c r="N350" i="32"/>
  <c r="L350" i="32"/>
  <c r="K350" i="32"/>
  <c r="J350" i="32"/>
  <c r="I350" i="32"/>
  <c r="H350" i="32"/>
  <c r="G350" i="32"/>
  <c r="F350" i="32"/>
  <c r="E350" i="32"/>
  <c r="D350" i="32"/>
  <c r="C350" i="32"/>
  <c r="L348" i="32"/>
  <c r="B348" i="32"/>
  <c r="K347" i="32"/>
  <c r="I347" i="32"/>
  <c r="H347" i="32"/>
  <c r="G347" i="32"/>
  <c r="E347" i="32"/>
  <c r="L346" i="32"/>
  <c r="B346" i="32"/>
  <c r="X344" i="32"/>
  <c r="S344" i="32"/>
  <c r="N344" i="32"/>
  <c r="L344" i="32"/>
  <c r="K344" i="32"/>
  <c r="J344" i="32"/>
  <c r="I344" i="32"/>
  <c r="H344" i="32"/>
  <c r="G344" i="32"/>
  <c r="F344" i="32"/>
  <c r="E344" i="32"/>
  <c r="D344" i="32"/>
  <c r="C344" i="32"/>
  <c r="L342" i="32"/>
  <c r="B342" i="32"/>
  <c r="K341" i="32"/>
  <c r="I341" i="32"/>
  <c r="H341" i="32"/>
  <c r="G341" i="32"/>
  <c r="E341" i="32"/>
  <c r="L340" i="32"/>
  <c r="B340" i="32"/>
  <c r="X338" i="32"/>
  <c r="S338" i="32"/>
  <c r="N338" i="32"/>
  <c r="L338" i="32"/>
  <c r="K338" i="32"/>
  <c r="J338" i="32"/>
  <c r="I338" i="32"/>
  <c r="H338" i="32"/>
  <c r="G338" i="32"/>
  <c r="F338" i="32"/>
  <c r="E338" i="32"/>
  <c r="D338" i="32"/>
  <c r="C338" i="32"/>
  <c r="L336" i="32"/>
  <c r="B336" i="32"/>
  <c r="K335" i="32"/>
  <c r="I335" i="32"/>
  <c r="H335" i="32"/>
  <c r="G335" i="32"/>
  <c r="E335" i="32"/>
  <c r="L334" i="32"/>
  <c r="B334" i="32"/>
  <c r="X332" i="32"/>
  <c r="S332" i="32"/>
  <c r="N332" i="32"/>
  <c r="L332" i="32"/>
  <c r="K332" i="32"/>
  <c r="J332" i="32"/>
  <c r="I332" i="32"/>
  <c r="H332" i="32"/>
  <c r="G332" i="32"/>
  <c r="F332" i="32"/>
  <c r="E332" i="32"/>
  <c r="D332" i="32"/>
  <c r="C332" i="32"/>
  <c r="L330" i="32"/>
  <c r="B330" i="32"/>
  <c r="K329" i="32"/>
  <c r="I329" i="32"/>
  <c r="H329" i="32"/>
  <c r="G329" i="32"/>
  <c r="E329" i="32"/>
  <c r="L328" i="32"/>
  <c r="B328" i="32"/>
  <c r="X326" i="32"/>
  <c r="S326" i="32"/>
  <c r="N326" i="32"/>
  <c r="L326" i="32"/>
  <c r="K326" i="32"/>
  <c r="J326" i="32"/>
  <c r="I326" i="32"/>
  <c r="H326" i="32"/>
  <c r="G326" i="32"/>
  <c r="F326" i="32"/>
  <c r="E326" i="32"/>
  <c r="D326" i="32"/>
  <c r="C326" i="32"/>
  <c r="L324" i="32"/>
  <c r="B324" i="32"/>
  <c r="K323" i="32"/>
  <c r="I323" i="32"/>
  <c r="H323" i="32"/>
  <c r="G323" i="32"/>
  <c r="E323" i="32"/>
  <c r="L322" i="32"/>
  <c r="B322" i="32"/>
  <c r="X320" i="32"/>
  <c r="S320" i="32"/>
  <c r="N320" i="32"/>
  <c r="L320" i="32"/>
  <c r="K320" i="32"/>
  <c r="J320" i="32"/>
  <c r="I320" i="32"/>
  <c r="H320" i="32"/>
  <c r="G320" i="32"/>
  <c r="F320" i="32"/>
  <c r="E320" i="32"/>
  <c r="D320" i="32"/>
  <c r="C320" i="32"/>
  <c r="L318" i="32"/>
  <c r="B318" i="32"/>
  <c r="K317" i="32"/>
  <c r="I317" i="32"/>
  <c r="H317" i="32"/>
  <c r="G317" i="32"/>
  <c r="E317" i="32"/>
  <c r="L316" i="32"/>
  <c r="B316" i="32"/>
  <c r="X314" i="32"/>
  <c r="S314" i="32"/>
  <c r="N314" i="32"/>
  <c r="L314" i="32"/>
  <c r="K314" i="32"/>
  <c r="J314" i="32"/>
  <c r="I314" i="32"/>
  <c r="H314" i="32"/>
  <c r="G314" i="32"/>
  <c r="F314" i="32"/>
  <c r="E314" i="32"/>
  <c r="D314" i="32"/>
  <c r="C314" i="32"/>
  <c r="L312" i="32"/>
  <c r="B312" i="32"/>
  <c r="K311" i="32"/>
  <c r="I311" i="32"/>
  <c r="H311" i="32"/>
  <c r="G311" i="32"/>
  <c r="E311" i="32"/>
  <c r="L310" i="32"/>
  <c r="B310" i="32"/>
  <c r="X308" i="32"/>
  <c r="S308" i="32"/>
  <c r="N308" i="32"/>
  <c r="L308" i="32"/>
  <c r="K308" i="32"/>
  <c r="J308" i="32"/>
  <c r="I308" i="32"/>
  <c r="H308" i="32"/>
  <c r="G308" i="32"/>
  <c r="F308" i="32"/>
  <c r="E308" i="32"/>
  <c r="D308" i="32"/>
  <c r="C308" i="32"/>
  <c r="L306" i="32"/>
  <c r="B306" i="32"/>
  <c r="K305" i="32"/>
  <c r="I305" i="32"/>
  <c r="H305" i="32"/>
  <c r="G305" i="32"/>
  <c r="E305" i="32"/>
  <c r="L304" i="32"/>
  <c r="B304" i="32"/>
  <c r="X302" i="32"/>
  <c r="S302" i="32"/>
  <c r="N302" i="32"/>
  <c r="L302" i="32"/>
  <c r="K302" i="32"/>
  <c r="J302" i="32"/>
  <c r="I302" i="32"/>
  <c r="H302" i="32"/>
  <c r="G302" i="32"/>
  <c r="F302" i="32"/>
  <c r="E302" i="32"/>
  <c r="D302" i="32"/>
  <c r="C302" i="32"/>
  <c r="L289" i="32"/>
  <c r="B289" i="32"/>
  <c r="K288" i="32"/>
  <c r="I288" i="32"/>
  <c r="H288" i="32"/>
  <c r="G288" i="32"/>
  <c r="E288" i="32"/>
  <c r="L287" i="32"/>
  <c r="B287" i="32"/>
  <c r="X285" i="32"/>
  <c r="S285" i="32"/>
  <c r="N285" i="32"/>
  <c r="L285" i="32"/>
  <c r="K285" i="32"/>
  <c r="J285" i="32"/>
  <c r="I285" i="32"/>
  <c r="H285" i="32"/>
  <c r="G285" i="32"/>
  <c r="F285" i="32"/>
  <c r="E285" i="32"/>
  <c r="D285" i="32"/>
  <c r="C285" i="32"/>
  <c r="L283" i="32"/>
  <c r="B283" i="32"/>
  <c r="K282" i="32"/>
  <c r="I282" i="32"/>
  <c r="H282" i="32"/>
  <c r="G282" i="32"/>
  <c r="E282" i="32"/>
  <c r="L281" i="32"/>
  <c r="B281" i="32"/>
  <c r="X279" i="32"/>
  <c r="S279" i="32"/>
  <c r="N279" i="32"/>
  <c r="L279" i="32"/>
  <c r="K279" i="32"/>
  <c r="J279" i="32"/>
  <c r="I279" i="32"/>
  <c r="H279" i="32"/>
  <c r="G279" i="32"/>
  <c r="F279" i="32"/>
  <c r="E279" i="32"/>
  <c r="D279" i="32"/>
  <c r="C279" i="32"/>
  <c r="L277" i="32"/>
  <c r="B277" i="32"/>
  <c r="K276" i="32"/>
  <c r="I276" i="32"/>
  <c r="H276" i="32"/>
  <c r="G276" i="32"/>
  <c r="E276" i="32"/>
  <c r="L275" i="32"/>
  <c r="B275" i="32"/>
  <c r="X273" i="32"/>
  <c r="S273" i="32"/>
  <c r="N273" i="32"/>
  <c r="L273" i="32"/>
  <c r="K273" i="32"/>
  <c r="J273" i="32"/>
  <c r="I273" i="32"/>
  <c r="H273" i="32"/>
  <c r="G273" i="32"/>
  <c r="F273" i="32"/>
  <c r="E273" i="32"/>
  <c r="D273" i="32"/>
  <c r="C273" i="32"/>
  <c r="L271" i="32"/>
  <c r="B271" i="32"/>
  <c r="K270" i="32"/>
  <c r="I270" i="32"/>
  <c r="H270" i="32"/>
  <c r="G270" i="32"/>
  <c r="E270" i="32"/>
  <c r="L269" i="32"/>
  <c r="B269" i="32"/>
  <c r="X267" i="32"/>
  <c r="S267" i="32"/>
  <c r="N267" i="32"/>
  <c r="L267" i="32"/>
  <c r="K267" i="32"/>
  <c r="J267" i="32"/>
  <c r="I267" i="32"/>
  <c r="H267" i="32"/>
  <c r="G267" i="32"/>
  <c r="F267" i="32"/>
  <c r="E267" i="32"/>
  <c r="D267" i="32"/>
  <c r="C267" i="32"/>
  <c r="L265" i="32"/>
  <c r="B265" i="32"/>
  <c r="K264" i="32"/>
  <c r="I264" i="32"/>
  <c r="H264" i="32"/>
  <c r="G264" i="32"/>
  <c r="E264" i="32"/>
  <c r="L263" i="32"/>
  <c r="B263" i="32"/>
  <c r="X261" i="32"/>
  <c r="S261" i="32"/>
  <c r="N261" i="32"/>
  <c r="L261" i="32"/>
  <c r="K261" i="32"/>
  <c r="J261" i="32"/>
  <c r="I261" i="32"/>
  <c r="H261" i="32"/>
  <c r="G261" i="32"/>
  <c r="F261" i="32"/>
  <c r="E261" i="32"/>
  <c r="D261" i="32"/>
  <c r="C261" i="32"/>
  <c r="L259" i="32"/>
  <c r="B259" i="32"/>
  <c r="K258" i="32"/>
  <c r="I258" i="32"/>
  <c r="H258" i="32"/>
  <c r="G258" i="32"/>
  <c r="E258" i="32"/>
  <c r="L257" i="32"/>
  <c r="B257" i="32"/>
  <c r="X255" i="32"/>
  <c r="S255" i="32"/>
  <c r="N255" i="32"/>
  <c r="L255" i="32"/>
  <c r="K255" i="32"/>
  <c r="J255" i="32"/>
  <c r="I255" i="32"/>
  <c r="H255" i="32"/>
  <c r="G255" i="32"/>
  <c r="F255" i="32"/>
  <c r="E255" i="32"/>
  <c r="D255" i="32"/>
  <c r="C255" i="32"/>
  <c r="L253" i="32"/>
  <c r="B253" i="32"/>
  <c r="K252" i="32"/>
  <c r="I252" i="32"/>
  <c r="H252" i="32"/>
  <c r="G252" i="32"/>
  <c r="E252" i="32"/>
  <c r="L251" i="32"/>
  <c r="B251" i="32"/>
  <c r="X249" i="32"/>
  <c r="S249" i="32"/>
  <c r="N249" i="32"/>
  <c r="L249" i="32"/>
  <c r="K249" i="32"/>
  <c r="J249" i="32"/>
  <c r="I249" i="32"/>
  <c r="H249" i="32"/>
  <c r="G249" i="32"/>
  <c r="F249" i="32"/>
  <c r="E249" i="32"/>
  <c r="D249" i="32"/>
  <c r="C249" i="32"/>
  <c r="L247" i="32"/>
  <c r="B247" i="32"/>
  <c r="K246" i="32"/>
  <c r="I246" i="32"/>
  <c r="H246" i="32"/>
  <c r="G246" i="32"/>
  <c r="E246" i="32"/>
  <c r="L245" i="32"/>
  <c r="B245" i="32"/>
  <c r="X243" i="32"/>
  <c r="S243" i="32"/>
  <c r="N243" i="32"/>
  <c r="L243" i="32"/>
  <c r="K243" i="32"/>
  <c r="J243" i="32"/>
  <c r="I243" i="32"/>
  <c r="H243" i="32"/>
  <c r="G243" i="32"/>
  <c r="F243" i="32"/>
  <c r="E243" i="32"/>
  <c r="D243" i="32"/>
  <c r="C243" i="32"/>
  <c r="L241" i="32"/>
  <c r="B241" i="32"/>
  <c r="K240" i="32"/>
  <c r="I240" i="32"/>
  <c r="H240" i="32"/>
  <c r="G240" i="32"/>
  <c r="E240" i="32"/>
  <c r="L239" i="32"/>
  <c r="B239" i="32"/>
  <c r="X237" i="32"/>
  <c r="S237" i="32"/>
  <c r="N237" i="32"/>
  <c r="L237" i="32"/>
  <c r="K237" i="32"/>
  <c r="J237" i="32"/>
  <c r="I237" i="32"/>
  <c r="H237" i="32"/>
  <c r="G237" i="32"/>
  <c r="F237" i="32"/>
  <c r="E237" i="32"/>
  <c r="D237" i="32"/>
  <c r="C237" i="32"/>
  <c r="L235" i="32"/>
  <c r="B235" i="32"/>
  <c r="K234" i="32"/>
  <c r="I234" i="32"/>
  <c r="H234" i="32"/>
  <c r="G234" i="32"/>
  <c r="E234" i="32"/>
  <c r="L233" i="32"/>
  <c r="B233" i="32"/>
  <c r="X231" i="32"/>
  <c r="S231" i="32"/>
  <c r="N231" i="32"/>
  <c r="L231" i="32"/>
  <c r="K231" i="32"/>
  <c r="J231" i="32"/>
  <c r="I231" i="32"/>
  <c r="H231" i="32"/>
  <c r="G231" i="32"/>
  <c r="F231" i="32"/>
  <c r="E231" i="32"/>
  <c r="D231" i="32"/>
  <c r="C231" i="32"/>
  <c r="L218" i="32"/>
  <c r="B218" i="32"/>
  <c r="K217" i="32"/>
  <c r="I217" i="32"/>
  <c r="H217" i="32"/>
  <c r="G217" i="32"/>
  <c r="E217" i="32"/>
  <c r="L216" i="32"/>
  <c r="B216" i="32"/>
  <c r="X214" i="32"/>
  <c r="S214" i="32"/>
  <c r="N214" i="32"/>
  <c r="L214" i="32"/>
  <c r="K214" i="32"/>
  <c r="J214" i="32"/>
  <c r="I214" i="32"/>
  <c r="H214" i="32"/>
  <c r="G214" i="32"/>
  <c r="F214" i="32"/>
  <c r="E214" i="32"/>
  <c r="D214" i="32"/>
  <c r="C214" i="32"/>
  <c r="L212" i="32"/>
  <c r="B212" i="32"/>
  <c r="K211" i="32"/>
  <c r="I211" i="32"/>
  <c r="H211" i="32"/>
  <c r="G211" i="32"/>
  <c r="E211" i="32"/>
  <c r="L210" i="32"/>
  <c r="B210" i="32"/>
  <c r="X208" i="32"/>
  <c r="S208" i="32"/>
  <c r="N208" i="32"/>
  <c r="L208" i="32"/>
  <c r="K208" i="32"/>
  <c r="J208" i="32"/>
  <c r="I208" i="32"/>
  <c r="H208" i="32"/>
  <c r="G208" i="32"/>
  <c r="F208" i="32"/>
  <c r="E208" i="32"/>
  <c r="D208" i="32"/>
  <c r="C208" i="32"/>
  <c r="L206" i="32"/>
  <c r="B206" i="32"/>
  <c r="K205" i="32"/>
  <c r="I205" i="32"/>
  <c r="H205" i="32"/>
  <c r="G205" i="32"/>
  <c r="E205" i="32"/>
  <c r="L204" i="32"/>
  <c r="B204" i="32"/>
  <c r="X202" i="32"/>
  <c r="S202" i="32"/>
  <c r="N202" i="32"/>
  <c r="L202" i="32"/>
  <c r="K202" i="32"/>
  <c r="J202" i="32"/>
  <c r="I202" i="32"/>
  <c r="H202" i="32"/>
  <c r="G202" i="32"/>
  <c r="F202" i="32"/>
  <c r="E202" i="32"/>
  <c r="D202" i="32"/>
  <c r="C202" i="32"/>
  <c r="L200" i="32"/>
  <c r="B200" i="32"/>
  <c r="K199" i="32"/>
  <c r="I199" i="32"/>
  <c r="H199" i="32"/>
  <c r="G199" i="32"/>
  <c r="E199" i="32"/>
  <c r="L198" i="32"/>
  <c r="B198" i="32"/>
  <c r="X196" i="32"/>
  <c r="S196" i="32"/>
  <c r="N196" i="32"/>
  <c r="L196" i="32"/>
  <c r="K196" i="32"/>
  <c r="J196" i="32"/>
  <c r="I196" i="32"/>
  <c r="H196" i="32"/>
  <c r="G196" i="32"/>
  <c r="F196" i="32"/>
  <c r="E196" i="32"/>
  <c r="D196" i="32"/>
  <c r="C196" i="32"/>
  <c r="L194" i="32"/>
  <c r="B194" i="32"/>
  <c r="K193" i="32"/>
  <c r="I193" i="32"/>
  <c r="H193" i="32"/>
  <c r="G193" i="32"/>
  <c r="E193" i="32"/>
  <c r="L192" i="32"/>
  <c r="B192" i="32"/>
  <c r="X190" i="32"/>
  <c r="S190" i="32"/>
  <c r="N190" i="32"/>
  <c r="L190" i="32"/>
  <c r="K190" i="32"/>
  <c r="J190" i="32"/>
  <c r="I190" i="32"/>
  <c r="H190" i="32"/>
  <c r="G190" i="32"/>
  <c r="F190" i="32"/>
  <c r="E190" i="32"/>
  <c r="D190" i="32"/>
  <c r="C190" i="32"/>
  <c r="L188" i="32"/>
  <c r="B188" i="32"/>
  <c r="K187" i="32"/>
  <c r="I187" i="32"/>
  <c r="H187" i="32"/>
  <c r="G187" i="32"/>
  <c r="E187" i="32"/>
  <c r="L186" i="32"/>
  <c r="B186" i="32"/>
  <c r="X184" i="32"/>
  <c r="S184" i="32"/>
  <c r="N184" i="32"/>
  <c r="L184" i="32"/>
  <c r="K184" i="32"/>
  <c r="J184" i="32"/>
  <c r="I184" i="32"/>
  <c r="H184" i="32"/>
  <c r="G184" i="32"/>
  <c r="F184" i="32"/>
  <c r="E184" i="32"/>
  <c r="D184" i="32"/>
  <c r="C184" i="32"/>
  <c r="L182" i="32"/>
  <c r="B182" i="32"/>
  <c r="K181" i="32"/>
  <c r="I181" i="32"/>
  <c r="H181" i="32"/>
  <c r="G181" i="32"/>
  <c r="E181" i="32"/>
  <c r="L180" i="32"/>
  <c r="B180" i="32"/>
  <c r="X178" i="32"/>
  <c r="S178" i="32"/>
  <c r="N178" i="32"/>
  <c r="L178" i="32"/>
  <c r="K178" i="32"/>
  <c r="J178" i="32"/>
  <c r="I178" i="32"/>
  <c r="H178" i="32"/>
  <c r="G178" i="32"/>
  <c r="F178" i="32"/>
  <c r="E178" i="32"/>
  <c r="D178" i="32"/>
  <c r="C178" i="32"/>
  <c r="L176" i="32"/>
  <c r="B176" i="32"/>
  <c r="K175" i="32"/>
  <c r="I175" i="32"/>
  <c r="H175" i="32"/>
  <c r="G175" i="32"/>
  <c r="E175" i="32"/>
  <c r="L174" i="32"/>
  <c r="B174" i="32"/>
  <c r="X172" i="32"/>
  <c r="S172" i="32"/>
  <c r="N172" i="32"/>
  <c r="L172" i="32"/>
  <c r="K172" i="32"/>
  <c r="J172" i="32"/>
  <c r="I172" i="32"/>
  <c r="H172" i="32"/>
  <c r="G172" i="32"/>
  <c r="F172" i="32"/>
  <c r="E172" i="32"/>
  <c r="D172" i="32"/>
  <c r="C172" i="32"/>
  <c r="L170" i="32"/>
  <c r="B170" i="32"/>
  <c r="K169" i="32"/>
  <c r="I169" i="32"/>
  <c r="H169" i="32"/>
  <c r="G169" i="32"/>
  <c r="E169" i="32"/>
  <c r="L168" i="32"/>
  <c r="B168" i="32"/>
  <c r="X166" i="32"/>
  <c r="S166" i="32"/>
  <c r="N166" i="32"/>
  <c r="L166" i="32"/>
  <c r="K166" i="32"/>
  <c r="J166" i="32"/>
  <c r="I166" i="32"/>
  <c r="H166" i="32"/>
  <c r="G166" i="32"/>
  <c r="F166" i="32"/>
  <c r="E166" i="32"/>
  <c r="D166" i="32"/>
  <c r="C166" i="32"/>
  <c r="L164" i="32"/>
  <c r="B164" i="32"/>
  <c r="K163" i="32"/>
  <c r="I163" i="32"/>
  <c r="H163" i="32"/>
  <c r="G163" i="32"/>
  <c r="E163" i="32"/>
  <c r="L162" i="32"/>
  <c r="B162" i="32"/>
  <c r="X160" i="32"/>
  <c r="S160" i="32"/>
  <c r="N160" i="32"/>
  <c r="L160" i="32"/>
  <c r="K160" i="32"/>
  <c r="J160" i="32"/>
  <c r="I160" i="32"/>
  <c r="H160" i="32"/>
  <c r="G160" i="32"/>
  <c r="F160" i="32"/>
  <c r="E160" i="32"/>
  <c r="D160" i="32"/>
  <c r="C160" i="32"/>
  <c r="L147" i="32"/>
  <c r="B147" i="32"/>
  <c r="K146" i="32"/>
  <c r="I146" i="32"/>
  <c r="H146" i="32"/>
  <c r="G146" i="32"/>
  <c r="E146" i="32"/>
  <c r="L145" i="32"/>
  <c r="B145" i="32"/>
  <c r="X143" i="32"/>
  <c r="S143" i="32"/>
  <c r="N143" i="32"/>
  <c r="L143" i="32"/>
  <c r="K143" i="32"/>
  <c r="J143" i="32"/>
  <c r="I143" i="32"/>
  <c r="H143" i="32"/>
  <c r="G143" i="32"/>
  <c r="F143" i="32"/>
  <c r="E143" i="32"/>
  <c r="D143" i="32"/>
  <c r="C143" i="32"/>
  <c r="L141" i="32"/>
  <c r="B141" i="32"/>
  <c r="K140" i="32"/>
  <c r="I140" i="32"/>
  <c r="H140" i="32"/>
  <c r="G140" i="32"/>
  <c r="E140" i="32"/>
  <c r="L139" i="32"/>
  <c r="B139" i="32"/>
  <c r="X137" i="32"/>
  <c r="S137" i="32"/>
  <c r="N137" i="32"/>
  <c r="L137" i="32"/>
  <c r="K137" i="32"/>
  <c r="J137" i="32"/>
  <c r="I137" i="32"/>
  <c r="H137" i="32"/>
  <c r="G137" i="32"/>
  <c r="F137" i="32"/>
  <c r="E137" i="32"/>
  <c r="D137" i="32"/>
  <c r="C137" i="32"/>
  <c r="L135" i="32"/>
  <c r="B135" i="32"/>
  <c r="K134" i="32"/>
  <c r="I134" i="32"/>
  <c r="H134" i="32"/>
  <c r="G134" i="32"/>
  <c r="E134" i="32"/>
  <c r="L133" i="32"/>
  <c r="B133" i="32"/>
  <c r="X131" i="32"/>
  <c r="S131" i="32"/>
  <c r="N131" i="32"/>
  <c r="L131" i="32"/>
  <c r="K131" i="32"/>
  <c r="J131" i="32"/>
  <c r="I131" i="32"/>
  <c r="H131" i="32"/>
  <c r="G131" i="32"/>
  <c r="F131" i="32"/>
  <c r="E131" i="32"/>
  <c r="D131" i="32"/>
  <c r="C131" i="32"/>
  <c r="L129" i="32"/>
  <c r="B129" i="32"/>
  <c r="K128" i="32"/>
  <c r="I128" i="32"/>
  <c r="H128" i="32"/>
  <c r="G128" i="32"/>
  <c r="E128" i="32"/>
  <c r="L127" i="32"/>
  <c r="B127" i="32"/>
  <c r="X125" i="32"/>
  <c r="S125" i="32"/>
  <c r="N125" i="32"/>
  <c r="L125" i="32"/>
  <c r="K125" i="32"/>
  <c r="J125" i="32"/>
  <c r="I125" i="32"/>
  <c r="H125" i="32"/>
  <c r="G125" i="32"/>
  <c r="F125" i="32"/>
  <c r="E125" i="32"/>
  <c r="D125" i="32"/>
  <c r="C125" i="32"/>
  <c r="L123" i="32"/>
  <c r="B123" i="32"/>
  <c r="K122" i="32"/>
  <c r="I122" i="32"/>
  <c r="H122" i="32"/>
  <c r="G122" i="32"/>
  <c r="E122" i="32"/>
  <c r="L121" i="32"/>
  <c r="B121" i="32"/>
  <c r="X119" i="32"/>
  <c r="S119" i="32"/>
  <c r="N119" i="32"/>
  <c r="L119" i="32"/>
  <c r="K119" i="32"/>
  <c r="J119" i="32"/>
  <c r="I119" i="32"/>
  <c r="H119" i="32"/>
  <c r="G119" i="32"/>
  <c r="F119" i="32"/>
  <c r="E119" i="32"/>
  <c r="D119" i="32"/>
  <c r="C119" i="32"/>
  <c r="L117" i="32"/>
  <c r="B117" i="32"/>
  <c r="K116" i="32"/>
  <c r="I116" i="32"/>
  <c r="H116" i="32"/>
  <c r="G116" i="32"/>
  <c r="E116" i="32"/>
  <c r="L115" i="32"/>
  <c r="B115" i="32"/>
  <c r="X113" i="32"/>
  <c r="S113" i="32"/>
  <c r="N113" i="32"/>
  <c r="L113" i="32"/>
  <c r="K113" i="32"/>
  <c r="J113" i="32"/>
  <c r="I113" i="32"/>
  <c r="H113" i="32"/>
  <c r="G113" i="32"/>
  <c r="F113" i="32"/>
  <c r="E113" i="32"/>
  <c r="D113" i="32"/>
  <c r="C113" i="32"/>
  <c r="L111" i="32"/>
  <c r="B111" i="32"/>
  <c r="K110" i="32"/>
  <c r="I110" i="32"/>
  <c r="H110" i="32"/>
  <c r="G110" i="32"/>
  <c r="E110" i="32"/>
  <c r="L109" i="32"/>
  <c r="B109" i="32"/>
  <c r="X107" i="32"/>
  <c r="S107" i="32"/>
  <c r="N107" i="32"/>
  <c r="L107" i="32"/>
  <c r="K107" i="32"/>
  <c r="J107" i="32"/>
  <c r="I107" i="32"/>
  <c r="H107" i="32"/>
  <c r="G107" i="32"/>
  <c r="F107" i="32"/>
  <c r="E107" i="32"/>
  <c r="D107" i="32"/>
  <c r="C107" i="32"/>
  <c r="L105" i="32"/>
  <c r="B105" i="32"/>
  <c r="K104" i="32"/>
  <c r="I104" i="32"/>
  <c r="H104" i="32"/>
  <c r="G104" i="32"/>
  <c r="E104" i="32"/>
  <c r="L103" i="32"/>
  <c r="B103" i="32"/>
  <c r="X101" i="32"/>
  <c r="S101" i="32"/>
  <c r="N101" i="32"/>
  <c r="L101" i="32"/>
  <c r="K101" i="32"/>
  <c r="J101" i="32"/>
  <c r="I101" i="32"/>
  <c r="H101" i="32"/>
  <c r="G101" i="32"/>
  <c r="F101" i="32"/>
  <c r="E101" i="32"/>
  <c r="D101" i="32"/>
  <c r="C101" i="32"/>
  <c r="L99" i="32"/>
  <c r="B99" i="32"/>
  <c r="K98" i="32"/>
  <c r="I98" i="32"/>
  <c r="H98" i="32"/>
  <c r="G98" i="32"/>
  <c r="E98" i="32"/>
  <c r="L97" i="32"/>
  <c r="B97" i="32"/>
  <c r="X95" i="32"/>
  <c r="S95" i="32"/>
  <c r="N95" i="32"/>
  <c r="L95" i="32"/>
  <c r="K95" i="32"/>
  <c r="J95" i="32"/>
  <c r="I95" i="32"/>
  <c r="H95" i="32"/>
  <c r="G95" i="32"/>
  <c r="F95" i="32"/>
  <c r="E95" i="32"/>
  <c r="D95" i="32"/>
  <c r="C95" i="32"/>
  <c r="L93" i="32"/>
  <c r="B93" i="32"/>
  <c r="K92" i="32"/>
  <c r="I92" i="32"/>
  <c r="H92" i="32"/>
  <c r="G92" i="32"/>
  <c r="E92" i="32"/>
  <c r="L91" i="32"/>
  <c r="B91" i="32"/>
  <c r="X89" i="32"/>
  <c r="S89" i="32"/>
  <c r="N89" i="32"/>
  <c r="L89" i="32"/>
  <c r="K89" i="32"/>
  <c r="J89" i="32"/>
  <c r="I89" i="32"/>
  <c r="H89" i="32"/>
  <c r="G89" i="32"/>
  <c r="F89" i="32"/>
  <c r="E89" i="32"/>
  <c r="D89" i="32"/>
  <c r="C89" i="32"/>
  <c r="C24" i="32"/>
  <c r="D24" i="32"/>
  <c r="E24" i="32"/>
  <c r="F24" i="32"/>
  <c r="G24" i="32"/>
  <c r="H24" i="32"/>
  <c r="I24" i="32"/>
  <c r="J24" i="32"/>
  <c r="K24" i="32"/>
  <c r="L24" i="32"/>
  <c r="N24" i="32"/>
  <c r="S24" i="32"/>
  <c r="X24" i="32"/>
  <c r="B26" i="32"/>
  <c r="L26" i="32"/>
  <c r="E27" i="32"/>
  <c r="G27" i="32"/>
  <c r="H27" i="32"/>
  <c r="I27" i="32"/>
  <c r="K27" i="32"/>
  <c r="B28" i="32"/>
  <c r="L28" i="32"/>
  <c r="C30" i="32"/>
  <c r="D30" i="32"/>
  <c r="E30" i="32"/>
  <c r="F30" i="32"/>
  <c r="G30" i="32"/>
  <c r="H30" i="32"/>
  <c r="I30" i="32"/>
  <c r="J30" i="32"/>
  <c r="K30" i="32"/>
  <c r="L30" i="32"/>
  <c r="N30" i="32"/>
  <c r="S30" i="32"/>
  <c r="X30" i="32"/>
  <c r="B32" i="32"/>
  <c r="L32" i="32"/>
  <c r="E33" i="32"/>
  <c r="G33" i="32"/>
  <c r="H33" i="32"/>
  <c r="I33" i="32"/>
  <c r="K33" i="32"/>
  <c r="B34" i="32"/>
  <c r="L34" i="32"/>
  <c r="C36" i="32"/>
  <c r="D36" i="32"/>
  <c r="E36" i="32"/>
  <c r="F36" i="32"/>
  <c r="G36" i="32"/>
  <c r="H36" i="32"/>
  <c r="I36" i="32"/>
  <c r="J36" i="32"/>
  <c r="K36" i="32"/>
  <c r="L36" i="32"/>
  <c r="N36" i="32"/>
  <c r="S36" i="32"/>
  <c r="X36" i="32"/>
  <c r="B38" i="32"/>
  <c r="L38" i="32"/>
  <c r="E39" i="32"/>
  <c r="G39" i="32"/>
  <c r="H39" i="32"/>
  <c r="I39" i="32"/>
  <c r="K39" i="32"/>
  <c r="B40" i="32"/>
  <c r="L40" i="32"/>
  <c r="C42" i="32"/>
  <c r="D42" i="32"/>
  <c r="E42" i="32"/>
  <c r="F42" i="32"/>
  <c r="G42" i="32"/>
  <c r="H42" i="32"/>
  <c r="I42" i="32"/>
  <c r="J42" i="32"/>
  <c r="K42" i="32"/>
  <c r="L42" i="32"/>
  <c r="N42" i="32"/>
  <c r="S42" i="32"/>
  <c r="X42" i="32"/>
  <c r="B44" i="32"/>
  <c r="L44" i="32"/>
  <c r="E45" i="32"/>
  <c r="G45" i="32"/>
  <c r="H45" i="32"/>
  <c r="I45" i="32"/>
  <c r="K45" i="32"/>
  <c r="B46" i="32"/>
  <c r="L46" i="32"/>
  <c r="C48" i="32"/>
  <c r="D48" i="32"/>
  <c r="E48" i="32"/>
  <c r="F48" i="32"/>
  <c r="G48" i="32"/>
  <c r="H48" i="32"/>
  <c r="I48" i="32"/>
  <c r="J48" i="32"/>
  <c r="K48" i="32"/>
  <c r="L48" i="32"/>
  <c r="N48" i="32"/>
  <c r="S48" i="32"/>
  <c r="X48" i="32"/>
  <c r="B50" i="32"/>
  <c r="L50" i="32"/>
  <c r="E51" i="32"/>
  <c r="G51" i="32"/>
  <c r="H51" i="32"/>
  <c r="I51" i="32"/>
  <c r="K51" i="32"/>
  <c r="B52" i="32"/>
  <c r="L52" i="32"/>
  <c r="C54" i="32"/>
  <c r="D54" i="32"/>
  <c r="E54" i="32"/>
  <c r="F54" i="32"/>
  <c r="G54" i="32"/>
  <c r="H54" i="32"/>
  <c r="I54" i="32"/>
  <c r="J54" i="32"/>
  <c r="K54" i="32"/>
  <c r="L54" i="32"/>
  <c r="N54" i="32"/>
  <c r="S54" i="32"/>
  <c r="X54" i="32"/>
  <c r="B56" i="32"/>
  <c r="L56" i="32"/>
  <c r="E57" i="32"/>
  <c r="G57" i="32"/>
  <c r="H57" i="32"/>
  <c r="I57" i="32"/>
  <c r="K57" i="32"/>
  <c r="B58" i="32"/>
  <c r="L58" i="32"/>
  <c r="C60" i="32"/>
  <c r="D60" i="32"/>
  <c r="E60" i="32"/>
  <c r="F60" i="32"/>
  <c r="G60" i="32"/>
  <c r="H60" i="32"/>
  <c r="I60" i="32"/>
  <c r="J60" i="32"/>
  <c r="K60" i="32"/>
  <c r="L60" i="32"/>
  <c r="N60" i="32"/>
  <c r="S60" i="32"/>
  <c r="X60" i="32"/>
  <c r="B62" i="32"/>
  <c r="L62" i="32"/>
  <c r="E63" i="32"/>
  <c r="G63" i="32"/>
  <c r="H63" i="32"/>
  <c r="I63" i="32"/>
  <c r="K63" i="32"/>
  <c r="B64" i="32"/>
  <c r="L64" i="32"/>
  <c r="C66" i="32"/>
  <c r="D66" i="32"/>
  <c r="E66" i="32"/>
  <c r="F66" i="32"/>
  <c r="G66" i="32"/>
  <c r="H66" i="32"/>
  <c r="I66" i="32"/>
  <c r="J66" i="32"/>
  <c r="K66" i="32"/>
  <c r="L66" i="32"/>
  <c r="N66" i="32"/>
  <c r="S66" i="32"/>
  <c r="X66" i="32"/>
  <c r="B68" i="32"/>
  <c r="L68" i="32"/>
  <c r="E69" i="32"/>
  <c r="G69" i="32"/>
  <c r="H69" i="32"/>
  <c r="I69" i="32"/>
  <c r="K69" i="32"/>
  <c r="B70" i="32"/>
  <c r="L70" i="32"/>
  <c r="C72" i="32"/>
  <c r="D72" i="32"/>
  <c r="E72" i="32"/>
  <c r="F72" i="32"/>
  <c r="G72" i="32"/>
  <c r="H72" i="32"/>
  <c r="I72" i="32"/>
  <c r="J72" i="32"/>
  <c r="K72" i="32"/>
  <c r="L72" i="32"/>
  <c r="N72" i="32"/>
  <c r="S72" i="32"/>
  <c r="X72" i="32"/>
  <c r="B74" i="32"/>
  <c r="L74" i="32"/>
  <c r="E75" i="32"/>
  <c r="G75" i="32"/>
  <c r="H75" i="32"/>
  <c r="I75" i="32"/>
  <c r="K75" i="32"/>
  <c r="B76" i="32"/>
  <c r="L76" i="32"/>
  <c r="D18" i="32"/>
  <c r="C18" i="32"/>
  <c r="B22" i="32"/>
  <c r="K21" i="32"/>
  <c r="I21" i="32"/>
  <c r="J18" i="32"/>
  <c r="H21" i="32"/>
  <c r="H18" i="32"/>
  <c r="G21" i="32"/>
  <c r="X18" i="32"/>
  <c r="S18" i="32"/>
  <c r="N18" i="32"/>
  <c r="L20" i="32"/>
  <c r="L18" i="32"/>
  <c r="K18" i="32"/>
  <c r="I18" i="32"/>
  <c r="G18" i="32"/>
  <c r="F18" i="32"/>
  <c r="E21" i="32"/>
  <c r="E18" i="32"/>
  <c r="B20" i="32"/>
  <c r="H355" i="62"/>
  <c r="G355" i="62"/>
  <c r="C355" i="62"/>
  <c r="I354" i="62"/>
  <c r="G353" i="62"/>
  <c r="C353" i="62"/>
  <c r="T351" i="62"/>
  <c r="O351" i="62"/>
  <c r="J351" i="62"/>
  <c r="I351" i="62"/>
  <c r="G351" i="62"/>
  <c r="F351" i="62"/>
  <c r="E351" i="62"/>
  <c r="D351" i="62"/>
  <c r="H349" i="62"/>
  <c r="G349" i="62"/>
  <c r="C349" i="62"/>
  <c r="I348" i="62"/>
  <c r="G347" i="62"/>
  <c r="C347" i="62"/>
  <c r="T345" i="62"/>
  <c r="O345" i="62"/>
  <c r="J345" i="62"/>
  <c r="I345" i="62"/>
  <c r="G345" i="62"/>
  <c r="F345" i="62"/>
  <c r="E345" i="62"/>
  <c r="D345" i="62"/>
  <c r="H343" i="62"/>
  <c r="G343" i="62"/>
  <c r="C343" i="62"/>
  <c r="I342" i="62"/>
  <c r="G341" i="62"/>
  <c r="C341" i="62"/>
  <c r="T339" i="62"/>
  <c r="O339" i="62"/>
  <c r="J339" i="62"/>
  <c r="I339" i="62"/>
  <c r="G339" i="62"/>
  <c r="F339" i="62"/>
  <c r="E339" i="62"/>
  <c r="D339" i="62"/>
  <c r="H337" i="62"/>
  <c r="G337" i="62"/>
  <c r="C337" i="62"/>
  <c r="I336" i="62"/>
  <c r="G335" i="62"/>
  <c r="C335" i="62"/>
  <c r="T333" i="62"/>
  <c r="O333" i="62"/>
  <c r="J333" i="62"/>
  <c r="I333" i="62"/>
  <c r="G333" i="62"/>
  <c r="F333" i="62"/>
  <c r="E333" i="62"/>
  <c r="D333" i="62"/>
  <c r="H331" i="62"/>
  <c r="G331" i="62"/>
  <c r="C331" i="62"/>
  <c r="I330" i="62"/>
  <c r="G329" i="62"/>
  <c r="C329" i="62"/>
  <c r="T327" i="62"/>
  <c r="O327" i="62"/>
  <c r="J327" i="62"/>
  <c r="I327" i="62"/>
  <c r="G327" i="62"/>
  <c r="F327" i="62"/>
  <c r="E327" i="62"/>
  <c r="D327" i="62"/>
  <c r="H325" i="62"/>
  <c r="G325" i="62"/>
  <c r="C325" i="62"/>
  <c r="I324" i="62"/>
  <c r="G323" i="62"/>
  <c r="C323" i="62"/>
  <c r="T321" i="62"/>
  <c r="O321" i="62"/>
  <c r="J321" i="62"/>
  <c r="I321" i="62"/>
  <c r="G321" i="62"/>
  <c r="F321" i="62"/>
  <c r="E321" i="62"/>
  <c r="D321" i="62"/>
  <c r="H319" i="62"/>
  <c r="G319" i="62"/>
  <c r="C319" i="62"/>
  <c r="I318" i="62"/>
  <c r="G317" i="62"/>
  <c r="C317" i="62"/>
  <c r="T315" i="62"/>
  <c r="O315" i="62"/>
  <c r="J315" i="62"/>
  <c r="I315" i="62"/>
  <c r="G315" i="62"/>
  <c r="F315" i="62"/>
  <c r="E315" i="62"/>
  <c r="D315" i="62"/>
  <c r="H313" i="62"/>
  <c r="G313" i="62"/>
  <c r="C313" i="62"/>
  <c r="I312" i="62"/>
  <c r="G311" i="62"/>
  <c r="C311" i="62"/>
  <c r="T309" i="62"/>
  <c r="O309" i="62"/>
  <c r="J309" i="62"/>
  <c r="I309" i="62"/>
  <c r="G309" i="62"/>
  <c r="F309" i="62"/>
  <c r="E309" i="62"/>
  <c r="D309" i="62"/>
  <c r="H307" i="62"/>
  <c r="G307" i="62"/>
  <c r="C307" i="62"/>
  <c r="I306" i="62"/>
  <c r="G305" i="62"/>
  <c r="C305" i="62"/>
  <c r="T303" i="62"/>
  <c r="O303" i="62"/>
  <c r="J303" i="62"/>
  <c r="I303" i="62"/>
  <c r="G303" i="62"/>
  <c r="F303" i="62"/>
  <c r="E303" i="62"/>
  <c r="D303" i="62"/>
  <c r="H301" i="62"/>
  <c r="G301" i="62"/>
  <c r="C301" i="62"/>
  <c r="I300" i="62"/>
  <c r="G299" i="62"/>
  <c r="C299" i="62"/>
  <c r="T297" i="62"/>
  <c r="O297" i="62"/>
  <c r="J297" i="62"/>
  <c r="I297" i="62"/>
  <c r="G297" i="62"/>
  <c r="F297" i="62"/>
  <c r="E297" i="62"/>
  <c r="D297" i="62"/>
  <c r="H285" i="62"/>
  <c r="G285" i="62"/>
  <c r="C285" i="62"/>
  <c r="I284" i="62"/>
  <c r="G283" i="62"/>
  <c r="C283" i="62"/>
  <c r="T281" i="62"/>
  <c r="O281" i="62"/>
  <c r="J281" i="62"/>
  <c r="I281" i="62"/>
  <c r="G281" i="62"/>
  <c r="F281" i="62"/>
  <c r="E281" i="62"/>
  <c r="D281" i="62"/>
  <c r="H279" i="62"/>
  <c r="G279" i="62"/>
  <c r="C279" i="62"/>
  <c r="I278" i="62"/>
  <c r="G277" i="62"/>
  <c r="C277" i="62"/>
  <c r="T275" i="62"/>
  <c r="O275" i="62"/>
  <c r="J275" i="62"/>
  <c r="I275" i="62"/>
  <c r="G275" i="62"/>
  <c r="F275" i="62"/>
  <c r="E275" i="62"/>
  <c r="D275" i="62"/>
  <c r="H273" i="62"/>
  <c r="G273" i="62"/>
  <c r="C273" i="62"/>
  <c r="I272" i="62"/>
  <c r="G271" i="62"/>
  <c r="C271" i="62"/>
  <c r="T269" i="62"/>
  <c r="O269" i="62"/>
  <c r="J269" i="62"/>
  <c r="I269" i="62"/>
  <c r="G269" i="62"/>
  <c r="F269" i="62"/>
  <c r="E269" i="62"/>
  <c r="D269" i="62"/>
  <c r="H267" i="62"/>
  <c r="G267" i="62"/>
  <c r="C267" i="62"/>
  <c r="I266" i="62"/>
  <c r="G265" i="62"/>
  <c r="C265" i="62"/>
  <c r="T263" i="62"/>
  <c r="O263" i="62"/>
  <c r="J263" i="62"/>
  <c r="I263" i="62"/>
  <c r="G263" i="62"/>
  <c r="F263" i="62"/>
  <c r="E263" i="62"/>
  <c r="D263" i="62"/>
  <c r="H261" i="62"/>
  <c r="G261" i="62"/>
  <c r="C261" i="62"/>
  <c r="I260" i="62"/>
  <c r="G259" i="62"/>
  <c r="C259" i="62"/>
  <c r="T257" i="62"/>
  <c r="O257" i="62"/>
  <c r="J257" i="62"/>
  <c r="I257" i="62"/>
  <c r="G257" i="62"/>
  <c r="F257" i="62"/>
  <c r="E257" i="62"/>
  <c r="D257" i="62"/>
  <c r="H255" i="62"/>
  <c r="G255" i="62"/>
  <c r="C255" i="62"/>
  <c r="I254" i="62"/>
  <c r="G253" i="62"/>
  <c r="C253" i="62"/>
  <c r="T251" i="62"/>
  <c r="O251" i="62"/>
  <c r="J251" i="62"/>
  <c r="I251" i="62"/>
  <c r="G251" i="62"/>
  <c r="F251" i="62"/>
  <c r="E251" i="62"/>
  <c r="D251" i="62"/>
  <c r="H249" i="62"/>
  <c r="G249" i="62"/>
  <c r="C249" i="62"/>
  <c r="I248" i="62"/>
  <c r="G247" i="62"/>
  <c r="C247" i="62"/>
  <c r="T245" i="62"/>
  <c r="O245" i="62"/>
  <c r="J245" i="62"/>
  <c r="I245" i="62"/>
  <c r="G245" i="62"/>
  <c r="F245" i="62"/>
  <c r="E245" i="62"/>
  <c r="D245" i="62"/>
  <c r="H243" i="62"/>
  <c r="G243" i="62"/>
  <c r="C243" i="62"/>
  <c r="I242" i="62"/>
  <c r="G241" i="62"/>
  <c r="C241" i="62"/>
  <c r="T239" i="62"/>
  <c r="O239" i="62"/>
  <c r="J239" i="62"/>
  <c r="I239" i="62"/>
  <c r="G239" i="62"/>
  <c r="F239" i="62"/>
  <c r="E239" i="62"/>
  <c r="D239" i="62"/>
  <c r="H237" i="62"/>
  <c r="G237" i="62"/>
  <c r="C237" i="62"/>
  <c r="I236" i="62"/>
  <c r="G235" i="62"/>
  <c r="C235" i="62"/>
  <c r="T233" i="62"/>
  <c r="O233" i="62"/>
  <c r="J233" i="62"/>
  <c r="I233" i="62"/>
  <c r="G233" i="62"/>
  <c r="F233" i="62"/>
  <c r="E233" i="62"/>
  <c r="D233" i="62"/>
  <c r="H231" i="62"/>
  <c r="G231" i="62"/>
  <c r="C231" i="62"/>
  <c r="I230" i="62"/>
  <c r="G229" i="62"/>
  <c r="C229" i="62"/>
  <c r="T227" i="62"/>
  <c r="O227" i="62"/>
  <c r="J227" i="62"/>
  <c r="I227" i="62"/>
  <c r="G227" i="62"/>
  <c r="F227" i="62"/>
  <c r="E227" i="62"/>
  <c r="D227" i="62"/>
  <c r="H215" i="62"/>
  <c r="G215" i="62"/>
  <c r="C215" i="62"/>
  <c r="I214" i="62"/>
  <c r="G213" i="62"/>
  <c r="C213" i="62"/>
  <c r="T211" i="62"/>
  <c r="O211" i="62"/>
  <c r="J211" i="62"/>
  <c r="I211" i="62"/>
  <c r="G211" i="62"/>
  <c r="F211" i="62"/>
  <c r="E211" i="62"/>
  <c r="D211" i="62"/>
  <c r="H209" i="62"/>
  <c r="G209" i="62"/>
  <c r="C209" i="62"/>
  <c r="I208" i="62"/>
  <c r="G207" i="62"/>
  <c r="C207" i="62"/>
  <c r="T205" i="62"/>
  <c r="O205" i="62"/>
  <c r="J205" i="62"/>
  <c r="I205" i="62"/>
  <c r="G205" i="62"/>
  <c r="F205" i="62"/>
  <c r="E205" i="62"/>
  <c r="D205" i="62"/>
  <c r="H203" i="62"/>
  <c r="G203" i="62"/>
  <c r="C203" i="62"/>
  <c r="I202" i="62"/>
  <c r="G201" i="62"/>
  <c r="C201" i="62"/>
  <c r="T199" i="62"/>
  <c r="O199" i="62"/>
  <c r="J199" i="62"/>
  <c r="I199" i="62"/>
  <c r="G199" i="62"/>
  <c r="F199" i="62"/>
  <c r="E199" i="62"/>
  <c r="D199" i="62"/>
  <c r="H197" i="62"/>
  <c r="G197" i="62"/>
  <c r="C197" i="62"/>
  <c r="I196" i="62"/>
  <c r="G195" i="62"/>
  <c r="C195" i="62"/>
  <c r="T193" i="62"/>
  <c r="O193" i="62"/>
  <c r="J193" i="62"/>
  <c r="I193" i="62"/>
  <c r="G193" i="62"/>
  <c r="F193" i="62"/>
  <c r="E193" i="62"/>
  <c r="D193" i="62"/>
  <c r="H191" i="62"/>
  <c r="G191" i="62"/>
  <c r="C191" i="62"/>
  <c r="I190" i="62"/>
  <c r="G189" i="62"/>
  <c r="C189" i="62"/>
  <c r="T187" i="62"/>
  <c r="O187" i="62"/>
  <c r="J187" i="62"/>
  <c r="I187" i="62"/>
  <c r="G187" i="62"/>
  <c r="F187" i="62"/>
  <c r="E187" i="62"/>
  <c r="D187" i="62"/>
  <c r="H185" i="62"/>
  <c r="G185" i="62"/>
  <c r="C185" i="62"/>
  <c r="I184" i="62"/>
  <c r="G183" i="62"/>
  <c r="C183" i="62"/>
  <c r="T181" i="62"/>
  <c r="O181" i="62"/>
  <c r="J181" i="62"/>
  <c r="I181" i="62"/>
  <c r="G181" i="62"/>
  <c r="F181" i="62"/>
  <c r="E181" i="62"/>
  <c r="D181" i="62"/>
  <c r="H179" i="62"/>
  <c r="G179" i="62"/>
  <c r="C179" i="62"/>
  <c r="I178" i="62"/>
  <c r="G177" i="62"/>
  <c r="C177" i="62"/>
  <c r="T175" i="62"/>
  <c r="O175" i="62"/>
  <c r="J175" i="62"/>
  <c r="I175" i="62"/>
  <c r="G175" i="62"/>
  <c r="F175" i="62"/>
  <c r="E175" i="62"/>
  <c r="D175" i="62"/>
  <c r="H173" i="62"/>
  <c r="G173" i="62"/>
  <c r="C173" i="62"/>
  <c r="I172" i="62"/>
  <c r="G171" i="62"/>
  <c r="C171" i="62"/>
  <c r="T169" i="62"/>
  <c r="O169" i="62"/>
  <c r="J169" i="62"/>
  <c r="I169" i="62"/>
  <c r="G169" i="62"/>
  <c r="F169" i="62"/>
  <c r="E169" i="62"/>
  <c r="D169" i="62"/>
  <c r="H167" i="62"/>
  <c r="G167" i="62"/>
  <c r="C167" i="62"/>
  <c r="I166" i="62"/>
  <c r="G165" i="62"/>
  <c r="C165" i="62"/>
  <c r="T163" i="62"/>
  <c r="O163" i="62"/>
  <c r="J163" i="62"/>
  <c r="I163" i="62"/>
  <c r="G163" i="62"/>
  <c r="F163" i="62"/>
  <c r="E163" i="62"/>
  <c r="D163" i="62"/>
  <c r="H161" i="62"/>
  <c r="G161" i="62"/>
  <c r="C161" i="62"/>
  <c r="I160" i="62"/>
  <c r="G159" i="62"/>
  <c r="C159" i="62"/>
  <c r="T157" i="62"/>
  <c r="O157" i="62"/>
  <c r="J157" i="62"/>
  <c r="I157" i="62"/>
  <c r="G157" i="62"/>
  <c r="F157" i="62"/>
  <c r="E157" i="62"/>
  <c r="D157" i="62"/>
  <c r="H145" i="62"/>
  <c r="G145" i="62"/>
  <c r="C145" i="62"/>
  <c r="I144" i="62"/>
  <c r="G143" i="62"/>
  <c r="C143" i="62"/>
  <c r="T141" i="62"/>
  <c r="O141" i="62"/>
  <c r="J141" i="62"/>
  <c r="I141" i="62"/>
  <c r="G141" i="62"/>
  <c r="F141" i="62"/>
  <c r="E141" i="62"/>
  <c r="D141" i="62"/>
  <c r="H139" i="62"/>
  <c r="G139" i="62"/>
  <c r="C139" i="62"/>
  <c r="I138" i="62"/>
  <c r="G137" i="62"/>
  <c r="C137" i="62"/>
  <c r="T135" i="62"/>
  <c r="O135" i="62"/>
  <c r="J135" i="62"/>
  <c r="I135" i="62"/>
  <c r="G135" i="62"/>
  <c r="F135" i="62"/>
  <c r="E135" i="62"/>
  <c r="D135" i="62"/>
  <c r="H133" i="62"/>
  <c r="G133" i="62"/>
  <c r="C133" i="62"/>
  <c r="I132" i="62"/>
  <c r="G131" i="62"/>
  <c r="C131" i="62"/>
  <c r="T129" i="62"/>
  <c r="O129" i="62"/>
  <c r="J129" i="62"/>
  <c r="I129" i="62"/>
  <c r="G129" i="62"/>
  <c r="F129" i="62"/>
  <c r="E129" i="62"/>
  <c r="D129" i="62"/>
  <c r="H127" i="62"/>
  <c r="G127" i="62"/>
  <c r="C127" i="62"/>
  <c r="I126" i="62"/>
  <c r="G125" i="62"/>
  <c r="C125" i="62"/>
  <c r="T123" i="62"/>
  <c r="O123" i="62"/>
  <c r="J123" i="62"/>
  <c r="I123" i="62"/>
  <c r="G123" i="62"/>
  <c r="F123" i="62"/>
  <c r="E123" i="62"/>
  <c r="D123" i="62"/>
  <c r="H121" i="62"/>
  <c r="G121" i="62"/>
  <c r="C121" i="62"/>
  <c r="I120" i="62"/>
  <c r="G119" i="62"/>
  <c r="C119" i="62"/>
  <c r="T117" i="62"/>
  <c r="O117" i="62"/>
  <c r="J117" i="62"/>
  <c r="I117" i="62"/>
  <c r="G117" i="62"/>
  <c r="F117" i="62"/>
  <c r="E117" i="62"/>
  <c r="D117" i="62"/>
  <c r="H115" i="62"/>
  <c r="G115" i="62"/>
  <c r="C115" i="62"/>
  <c r="I114" i="62"/>
  <c r="G113" i="62"/>
  <c r="C113" i="62"/>
  <c r="T111" i="62"/>
  <c r="O111" i="62"/>
  <c r="J111" i="62"/>
  <c r="I111" i="62"/>
  <c r="G111" i="62"/>
  <c r="F111" i="62"/>
  <c r="E111" i="62"/>
  <c r="D111" i="62"/>
  <c r="H109" i="62"/>
  <c r="G109" i="62"/>
  <c r="C109" i="62"/>
  <c r="I108" i="62"/>
  <c r="G107" i="62"/>
  <c r="C107" i="62"/>
  <c r="T105" i="62"/>
  <c r="O105" i="62"/>
  <c r="J105" i="62"/>
  <c r="I105" i="62"/>
  <c r="G105" i="62"/>
  <c r="F105" i="62"/>
  <c r="E105" i="62"/>
  <c r="D105" i="62"/>
  <c r="H103" i="62"/>
  <c r="G103" i="62"/>
  <c r="C103" i="62"/>
  <c r="I102" i="62"/>
  <c r="G101" i="62"/>
  <c r="C101" i="62"/>
  <c r="T99" i="62"/>
  <c r="O99" i="62"/>
  <c r="J99" i="62"/>
  <c r="I99" i="62"/>
  <c r="G99" i="62"/>
  <c r="F99" i="62"/>
  <c r="E99" i="62"/>
  <c r="D99" i="62"/>
  <c r="H97" i="62"/>
  <c r="G97" i="62"/>
  <c r="C97" i="62"/>
  <c r="I96" i="62"/>
  <c r="G95" i="62"/>
  <c r="C95" i="62"/>
  <c r="T93" i="62"/>
  <c r="O93" i="62"/>
  <c r="J93" i="62"/>
  <c r="I93" i="62"/>
  <c r="G93" i="62"/>
  <c r="F93" i="62"/>
  <c r="E93" i="62"/>
  <c r="D93" i="62"/>
  <c r="H91" i="62"/>
  <c r="G91" i="62"/>
  <c r="C91" i="62"/>
  <c r="I90" i="62"/>
  <c r="G89" i="62"/>
  <c r="C89" i="62"/>
  <c r="T87" i="62"/>
  <c r="O87" i="62"/>
  <c r="J87" i="62"/>
  <c r="I87" i="62"/>
  <c r="G87" i="62"/>
  <c r="F87" i="62"/>
  <c r="E87" i="62"/>
  <c r="D87" i="62"/>
  <c r="C75" i="62"/>
  <c r="C69" i="62"/>
  <c r="C63" i="62"/>
  <c r="C57" i="62"/>
  <c r="C51" i="62"/>
  <c r="C45" i="62"/>
  <c r="C39" i="62"/>
  <c r="C33" i="62"/>
  <c r="C27" i="62"/>
  <c r="C73" i="62"/>
  <c r="C67" i="62"/>
  <c r="C61" i="62"/>
  <c r="C55" i="62"/>
  <c r="C49" i="62"/>
  <c r="C43" i="62"/>
  <c r="C37" i="62"/>
  <c r="C31" i="62"/>
  <c r="C25" i="62"/>
  <c r="F41" i="62"/>
  <c r="F35" i="62"/>
  <c r="F71" i="62"/>
  <c r="F65" i="62"/>
  <c r="F59" i="62"/>
  <c r="F53" i="62"/>
  <c r="F47" i="62"/>
  <c r="F29" i="62"/>
  <c r="F23" i="62"/>
  <c r="G75" i="62"/>
  <c r="G73" i="62"/>
  <c r="G71" i="62"/>
  <c r="G69" i="62"/>
  <c r="G67" i="62"/>
  <c r="G65" i="62"/>
  <c r="G63" i="62"/>
  <c r="G61" i="62"/>
  <c r="G59" i="62"/>
  <c r="G57" i="62"/>
  <c r="G55" i="62"/>
  <c r="G53" i="62"/>
  <c r="G51" i="62"/>
  <c r="G49" i="62"/>
  <c r="G47" i="62"/>
  <c r="G45" i="62"/>
  <c r="G43" i="62"/>
  <c r="G41" i="62"/>
  <c r="G39" i="62"/>
  <c r="G37" i="62"/>
  <c r="G35" i="62"/>
  <c r="G33" i="62"/>
  <c r="G31" i="62"/>
  <c r="G29" i="62"/>
  <c r="G27" i="62"/>
  <c r="G25" i="62"/>
  <c r="G23" i="62"/>
  <c r="H75" i="62"/>
  <c r="H69" i="62"/>
  <c r="H63" i="62"/>
  <c r="H57" i="62"/>
  <c r="H51" i="62"/>
  <c r="H45" i="62"/>
  <c r="H39" i="62"/>
  <c r="H33" i="62"/>
  <c r="H27" i="62"/>
  <c r="I74" i="62"/>
  <c r="I68" i="62"/>
  <c r="I62" i="62"/>
  <c r="I56" i="62"/>
  <c r="I50" i="62"/>
  <c r="I44" i="62"/>
  <c r="I38" i="62"/>
  <c r="I32" i="62"/>
  <c r="I71" i="62"/>
  <c r="I65" i="62"/>
  <c r="I59" i="62"/>
  <c r="I53" i="62"/>
  <c r="I47" i="62"/>
  <c r="I41" i="62"/>
  <c r="I35" i="62"/>
  <c r="I29" i="62"/>
  <c r="I26" i="62"/>
  <c r="I23" i="62"/>
  <c r="T71" i="62"/>
  <c r="T65" i="62"/>
  <c r="T59" i="62"/>
  <c r="T53" i="62"/>
  <c r="T47" i="62"/>
  <c r="T41" i="62"/>
  <c r="O71" i="62"/>
  <c r="O65" i="62"/>
  <c r="O59" i="62"/>
  <c r="O53" i="62"/>
  <c r="O47" i="62"/>
  <c r="O41" i="62"/>
  <c r="J71" i="62"/>
  <c r="J65" i="62"/>
  <c r="J59" i="62"/>
  <c r="J53" i="62"/>
  <c r="J47" i="62"/>
  <c r="J41" i="62"/>
  <c r="T35" i="62"/>
  <c r="O35" i="62"/>
  <c r="J35" i="62"/>
  <c r="T29" i="62"/>
  <c r="O29" i="62"/>
  <c r="J29" i="62"/>
  <c r="T23" i="62"/>
  <c r="O23" i="62"/>
  <c r="J23" i="62"/>
  <c r="E71" i="62"/>
  <c r="E65" i="62"/>
  <c r="E59" i="62"/>
  <c r="E53" i="62"/>
  <c r="E47" i="62"/>
  <c r="E41" i="62"/>
  <c r="E35" i="62"/>
  <c r="E29" i="62"/>
  <c r="E23" i="62"/>
  <c r="D71" i="62"/>
  <c r="D65" i="62"/>
  <c r="D59" i="62"/>
  <c r="D53" i="62"/>
  <c r="D47" i="62"/>
  <c r="D41" i="62"/>
  <c r="D35" i="62"/>
  <c r="D29" i="62"/>
  <c r="D23" i="62"/>
  <c r="T17" i="62"/>
  <c r="O17" i="62"/>
  <c r="J17" i="62"/>
  <c r="I20" i="62"/>
  <c r="I17" i="62"/>
  <c r="H21" i="62"/>
  <c r="G21" i="62"/>
  <c r="G19" i="62"/>
  <c r="G17" i="62"/>
  <c r="E17" i="62"/>
  <c r="C21" i="62"/>
  <c r="D17" i="62"/>
  <c r="C19" i="62"/>
  <c r="J9" i="32"/>
  <c r="J8" i="32"/>
  <c r="T8" i="62"/>
  <c r="T7" i="62"/>
  <c r="I8" i="62"/>
  <c r="I7" i="62"/>
  <c r="E4" i="35"/>
  <c r="D4" i="35"/>
  <c r="L8" i="52" l="1"/>
  <c r="H12" i="50"/>
  <c r="T12" i="9"/>
  <c r="O5" i="47"/>
  <c r="U8" i="40"/>
  <c r="BA13" i="30"/>
  <c r="BB17" i="30"/>
  <c r="BB15" i="30"/>
  <c r="BT15" i="30"/>
  <c r="O4" i="47"/>
  <c r="O3" i="47"/>
  <c r="W11" i="9"/>
  <c r="K11" i="50"/>
  <c r="N7" i="52"/>
  <c r="S10" i="12"/>
  <c r="W8" i="53"/>
  <c r="V9" i="12"/>
  <c r="AA7" i="53"/>
  <c r="V9" i="16"/>
  <c r="V4" i="40"/>
  <c r="V8" i="43"/>
  <c r="V7" i="43"/>
  <c r="CA48" i="30" l="1"/>
  <c r="BN48" i="30"/>
  <c r="AZ48" i="30"/>
  <c r="BV45" i="30"/>
  <c r="BV43" i="30"/>
  <c r="BV41" i="30"/>
  <c r="BV39" i="30"/>
  <c r="BV37" i="30"/>
  <c r="BV35" i="30"/>
  <c r="BA41" i="30"/>
  <c r="BE39" i="30"/>
  <c r="BA39" i="30"/>
  <c r="BA37" i="30"/>
  <c r="BA35" i="30"/>
  <c r="BX28" i="30"/>
  <c r="CA32" i="30"/>
  <c r="BT32" i="30"/>
  <c r="BL32" i="30"/>
  <c r="BO28" i="30"/>
  <c r="BE28" i="30"/>
  <c r="BW23" i="30"/>
  <c r="BQ23" i="30"/>
  <c r="BL23" i="30"/>
  <c r="BW21" i="30"/>
  <c r="BQ21" i="30"/>
  <c r="BL21" i="30"/>
  <c r="BI23" i="30"/>
  <c r="BI21" i="30"/>
  <c r="AY23" i="30"/>
  <c r="AY21" i="30"/>
  <c r="AY10" i="30"/>
  <c r="BD8" i="30"/>
  <c r="AY8" i="30"/>
  <c r="BT5" i="30"/>
  <c r="AY7" i="30"/>
  <c r="AY5" i="30"/>
  <c r="AJ58" i="30"/>
  <c r="W58" i="30"/>
  <c r="I58" i="30"/>
  <c r="AE55" i="30"/>
  <c r="AE53" i="30"/>
  <c r="AE51" i="30"/>
  <c r="AE49" i="30"/>
  <c r="AE47" i="30"/>
  <c r="AE45" i="30"/>
  <c r="J55" i="30"/>
  <c r="N53" i="30"/>
  <c r="J53" i="30"/>
  <c r="J51" i="30"/>
  <c r="J49" i="30"/>
  <c r="J47" i="30"/>
  <c r="J45" i="30"/>
  <c r="AJ42" i="30"/>
  <c r="AC42" i="30"/>
  <c r="U42" i="30"/>
  <c r="AG38" i="30"/>
  <c r="X38" i="30"/>
  <c r="N38" i="30"/>
  <c r="AF33" i="30"/>
  <c r="AF31" i="30"/>
  <c r="Z33" i="30"/>
  <c r="U33" i="30"/>
  <c r="R33" i="30"/>
  <c r="Z31" i="30"/>
  <c r="U31" i="30"/>
  <c r="R31" i="30"/>
  <c r="H33" i="30"/>
  <c r="H31" i="30"/>
  <c r="AC25" i="30"/>
  <c r="K27" i="30"/>
  <c r="K25" i="30"/>
  <c r="J24" i="30"/>
  <c r="AC19" i="30"/>
  <c r="AC11" i="30"/>
  <c r="AD10" i="30"/>
  <c r="O7" i="62" l="1"/>
  <c r="Q8" i="32"/>
  <c r="H7" i="42" l="1"/>
  <c r="H10" i="42"/>
  <c r="H9" i="42"/>
  <c r="H8" i="42"/>
  <c r="AC54" i="29"/>
  <c r="H54" i="29"/>
  <c r="K52" i="29"/>
  <c r="BV22" i="29"/>
  <c r="BV20" i="29"/>
  <c r="BS14" i="29"/>
  <c r="BA16" i="29"/>
  <c r="BA14" i="29"/>
  <c r="K25" i="29"/>
  <c r="K23" i="29"/>
  <c r="AC23" i="29"/>
  <c r="AF14" i="29"/>
  <c r="AF12" i="29"/>
  <c r="C6" i="32"/>
  <c r="C5" i="32"/>
  <c r="D5" i="62"/>
  <c r="D4" i="62"/>
  <c r="AX7" i="29" l="1"/>
  <c r="AX5" i="29"/>
  <c r="J8" i="29"/>
  <c r="J6" i="29"/>
  <c r="H16" i="30"/>
  <c r="H13" i="30"/>
  <c r="Y3" i="62" l="1"/>
  <c r="AC60" i="29" l="1"/>
  <c r="AC58" i="29"/>
  <c r="AC56" i="29"/>
  <c r="B23" i="62"/>
  <c r="B29" i="62" l="1"/>
  <c r="J14" i="35"/>
  <c r="J15" i="35"/>
  <c r="J16" i="35"/>
  <c r="J17" i="35"/>
  <c r="J18" i="35"/>
  <c r="J19" i="35"/>
  <c r="J20" i="35"/>
  <c r="J21" i="35"/>
  <c r="J22" i="35"/>
  <c r="J23" i="35"/>
  <c r="J24" i="35"/>
  <c r="J25" i="35"/>
  <c r="J26" i="35"/>
  <c r="J27" i="35"/>
  <c r="J28" i="35"/>
  <c r="J29" i="35"/>
  <c r="J30" i="35"/>
  <c r="F196" i="62" s="1"/>
  <c r="J31" i="35"/>
  <c r="F202" i="62" s="1"/>
  <c r="J32" i="35"/>
  <c r="F208" i="62" s="1"/>
  <c r="J33" i="35"/>
  <c r="J34" i="35"/>
  <c r="J35" i="35"/>
  <c r="J36" i="35"/>
  <c r="J37" i="35"/>
  <c r="J38" i="35"/>
  <c r="J39" i="35"/>
  <c r="J40" i="35"/>
  <c r="J41" i="35"/>
  <c r="F276" i="32" s="1"/>
  <c r="J42" i="35"/>
  <c r="J43" i="35"/>
  <c r="J44" i="35"/>
  <c r="F305" i="32" s="1"/>
  <c r="J45" i="35"/>
  <c r="F311" i="32" s="1"/>
  <c r="J46" i="35"/>
  <c r="F317" i="32" s="1"/>
  <c r="J47" i="35"/>
  <c r="F323" i="32" s="1"/>
  <c r="J48" i="35"/>
  <c r="F329" i="32" s="1"/>
  <c r="J49" i="35"/>
  <c r="F335" i="32" s="1"/>
  <c r="J50" i="35"/>
  <c r="F341" i="32" s="1"/>
  <c r="J51" i="35"/>
  <c r="F347" i="32" s="1"/>
  <c r="J52" i="35"/>
  <c r="F353" i="32" s="1"/>
  <c r="J53" i="35"/>
  <c r="F359" i="32" s="1"/>
  <c r="F27" i="32"/>
  <c r="J11" i="35"/>
  <c r="J12" i="35"/>
  <c r="J13" i="35"/>
  <c r="F205" i="32" l="1"/>
  <c r="F284" i="62"/>
  <c r="F288" i="32"/>
  <c r="F278" i="62"/>
  <c r="F282" i="32"/>
  <c r="F266" i="62"/>
  <c r="F270" i="32"/>
  <c r="F236" i="62"/>
  <c r="F240" i="32"/>
  <c r="F242" i="62"/>
  <c r="F246" i="32"/>
  <c r="F260" i="62"/>
  <c r="F264" i="32"/>
  <c r="F254" i="62"/>
  <c r="F258" i="32"/>
  <c r="F248" i="62"/>
  <c r="F252" i="32"/>
  <c r="F230" i="62"/>
  <c r="F234" i="32"/>
  <c r="F214" i="62"/>
  <c r="F217" i="32"/>
  <c r="F199" i="32"/>
  <c r="F190" i="62"/>
  <c r="F193" i="32"/>
  <c r="F272" i="62"/>
  <c r="F211" i="32"/>
  <c r="F184" i="62"/>
  <c r="F187" i="32"/>
  <c r="F178" i="62"/>
  <c r="F181" i="32"/>
  <c r="F160" i="62"/>
  <c r="F163" i="32"/>
  <c r="F172" i="62"/>
  <c r="F175" i="32"/>
  <c r="F166" i="62"/>
  <c r="F169" i="32"/>
  <c r="F120" i="62"/>
  <c r="F122" i="32"/>
  <c r="F114" i="62"/>
  <c r="F116" i="32"/>
  <c r="F108" i="62"/>
  <c r="F110" i="32"/>
  <c r="F102" i="62"/>
  <c r="F104" i="32"/>
  <c r="F144" i="62"/>
  <c r="F146" i="32"/>
  <c r="F96" i="62"/>
  <c r="F98" i="32"/>
  <c r="F138" i="62"/>
  <c r="F140" i="32"/>
  <c r="F90" i="62"/>
  <c r="F92" i="32"/>
  <c r="F126" i="62"/>
  <c r="F128" i="32"/>
  <c r="F132" i="62"/>
  <c r="F134" i="32"/>
  <c r="F74" i="62"/>
  <c r="F75" i="32"/>
  <c r="F68" i="62"/>
  <c r="F69" i="32"/>
  <c r="F62" i="62"/>
  <c r="F63" i="32"/>
  <c r="F56" i="62"/>
  <c r="F57" i="32"/>
  <c r="F50" i="62"/>
  <c r="F51" i="32"/>
  <c r="F44" i="62"/>
  <c r="F45" i="32"/>
  <c r="F38" i="62"/>
  <c r="F39" i="32"/>
  <c r="F32" i="62"/>
  <c r="F33" i="32"/>
  <c r="F26" i="62"/>
  <c r="F20" i="62"/>
  <c r="F21" i="32"/>
  <c r="F354" i="62"/>
  <c r="F348" i="62"/>
  <c r="F342" i="62"/>
  <c r="F336" i="62"/>
  <c r="F330" i="62"/>
  <c r="F324" i="62"/>
  <c r="F318" i="62"/>
  <c r="F312" i="62"/>
  <c r="F306" i="62"/>
  <c r="F300" i="62"/>
  <c r="B35" i="62"/>
  <c r="B41" i="62" l="1"/>
  <c r="I20" i="29"/>
  <c r="AZ11" i="30"/>
  <c r="B47" i="62" l="1"/>
  <c r="B53" i="62" l="1"/>
  <c r="AC52" i="29"/>
  <c r="B59" i="62" l="1"/>
  <c r="N17" i="46"/>
  <c r="B65" i="62" l="1"/>
  <c r="B31" i="60"/>
  <c r="X8" i="3"/>
  <c r="A9" i="60"/>
  <c r="A10" i="60" s="1"/>
  <c r="A11" i="60" s="1"/>
  <c r="A12" i="60" s="1"/>
  <c r="A13" i="60" s="1"/>
  <c r="A14" i="60" s="1"/>
  <c r="A15" i="60" s="1"/>
  <c r="A16" i="60" s="1"/>
  <c r="A17" i="60" l="1"/>
  <c r="A18" i="60" s="1"/>
  <c r="A19" i="60" s="1"/>
  <c r="A20" i="60" s="1"/>
  <c r="A21" i="60" s="1"/>
  <c r="A22" i="60" s="1"/>
  <c r="A23" i="60" s="1"/>
  <c r="A24" i="60" s="1"/>
  <c r="A25" i="60" s="1"/>
  <c r="A26" i="60" s="1"/>
  <c r="B71" i="62"/>
  <c r="B87" i="62" l="1"/>
  <c r="B93" i="62" l="1"/>
  <c r="AI4" i="42"/>
  <c r="AI3" i="42"/>
  <c r="H6" i="42"/>
  <c r="H3" i="42"/>
  <c r="H4" i="42"/>
  <c r="X6" i="3"/>
  <c r="X38" i="3"/>
  <c r="G40" i="3"/>
  <c r="Q39" i="3"/>
  <c r="G39" i="3"/>
  <c r="G37" i="3"/>
  <c r="G36" i="3"/>
  <c r="G35" i="3"/>
  <c r="B99" i="62" l="1"/>
  <c r="AB14" i="29"/>
  <c r="V14" i="29"/>
  <c r="R14" i="29"/>
  <c r="H14" i="29"/>
  <c r="H12" i="29"/>
  <c r="J13" i="45"/>
  <c r="H48" i="29"/>
  <c r="B105" i="62" l="1"/>
  <c r="AR3" i="45"/>
  <c r="B12" i="44"/>
  <c r="C9" i="51"/>
  <c r="G6" i="53"/>
  <c r="C3" i="47"/>
  <c r="E4" i="40"/>
  <c r="B111" i="62" l="1"/>
  <c r="K9" i="50"/>
  <c r="V7" i="12"/>
  <c r="W9" i="9"/>
  <c r="B117" i="62" l="1"/>
  <c r="AC1" i="3"/>
  <c r="B123" i="62" l="1"/>
  <c r="AA6" i="53"/>
  <c r="I4" i="32"/>
  <c r="BD31" i="29"/>
  <c r="B129" i="62" l="1"/>
  <c r="N6" i="52"/>
  <c r="AY11" i="29"/>
  <c r="AJ63" i="29"/>
  <c r="W63" i="29"/>
  <c r="I63" i="29"/>
  <c r="AC50" i="29"/>
  <c r="AC48" i="29"/>
  <c r="H60" i="29"/>
  <c r="H58" i="29"/>
  <c r="H56" i="29"/>
  <c r="H52" i="29"/>
  <c r="H50" i="29"/>
  <c r="AC45" i="29"/>
  <c r="H45" i="29"/>
  <c r="AK40" i="29"/>
  <c r="AG36" i="29"/>
  <c r="X36" i="29"/>
  <c r="N36" i="29"/>
  <c r="P22" i="29"/>
  <c r="K22" i="29"/>
  <c r="I19" i="29"/>
  <c r="R12" i="29"/>
  <c r="R40" i="29"/>
  <c r="B135" i="62" l="1"/>
  <c r="AZ34" i="29"/>
  <c r="B141" i="62" l="1"/>
  <c r="R7" i="7"/>
  <c r="N3" i="52"/>
  <c r="AF3" i="53"/>
  <c r="M1" i="50"/>
  <c r="X3" i="12"/>
  <c r="AC2" i="9"/>
  <c r="X3" i="16"/>
  <c r="U6" i="43"/>
  <c r="AC3" i="32"/>
  <c r="AB1" i="7"/>
  <c r="AF1" i="30"/>
  <c r="AF1" i="29"/>
  <c r="I22" i="30"/>
  <c r="B157" i="62" l="1"/>
  <c r="I17" i="29"/>
  <c r="N29" i="29"/>
  <c r="D6" i="52"/>
  <c r="C9" i="50"/>
  <c r="E5" i="12"/>
  <c r="E9" i="9"/>
  <c r="F5" i="16"/>
  <c r="G12" i="43"/>
  <c r="A5" i="43"/>
  <c r="B163" i="62" l="1"/>
  <c r="AE40" i="29"/>
  <c r="Y40" i="29"/>
  <c r="AB12" i="29"/>
  <c r="V12" i="29"/>
  <c r="AC29" i="29"/>
  <c r="M16" i="7"/>
  <c r="B169" i="62" l="1"/>
  <c r="BQ10" i="29"/>
  <c r="AY8" i="29"/>
  <c r="T16" i="7"/>
  <c r="BD8" i="29"/>
  <c r="BM47" i="29"/>
  <c r="BZ47" i="29"/>
  <c r="BK31" i="29"/>
  <c r="BH20" i="29"/>
  <c r="AZ40" i="29"/>
  <c r="BD27" i="29"/>
  <c r="AZ38" i="29"/>
  <c r="AX22" i="29"/>
  <c r="BL20" i="29"/>
  <c r="BU36" i="29"/>
  <c r="AZ13" i="29"/>
  <c r="AZ36" i="29"/>
  <c r="BS31" i="29"/>
  <c r="BH22" i="29"/>
  <c r="BR20" i="29"/>
  <c r="BU38" i="29"/>
  <c r="AX20" i="29"/>
  <c r="BN27" i="29"/>
  <c r="BW27" i="29"/>
  <c r="BL22" i="29"/>
  <c r="BZ31" i="29"/>
  <c r="BR22" i="29"/>
  <c r="BU42" i="29"/>
  <c r="AY47" i="29"/>
  <c r="BU44" i="29"/>
  <c r="R13" i="7"/>
  <c r="BC38" i="29"/>
  <c r="R11" i="7"/>
  <c r="K7" i="7"/>
  <c r="BU40" i="29"/>
  <c r="BU34" i="29"/>
  <c r="BS5" i="29"/>
  <c r="B175" i="62" l="1"/>
  <c r="B181" i="62" l="1"/>
  <c r="E52" i="35"/>
  <c r="E37" i="35"/>
  <c r="D14" i="35"/>
  <c r="D17" i="35"/>
  <c r="E25" i="35"/>
  <c r="E22" i="35"/>
  <c r="D48" i="35"/>
  <c r="E6" i="35"/>
  <c r="D30" i="35"/>
  <c r="E33" i="35"/>
  <c r="E30" i="35"/>
  <c r="D11" i="35"/>
  <c r="E34" i="35"/>
  <c r="E21" i="35"/>
  <c r="D16" i="35"/>
  <c r="D41" i="35"/>
  <c r="D5" i="35"/>
  <c r="E49" i="35"/>
  <c r="E35" i="35"/>
  <c r="E46" i="35"/>
  <c r="D31" i="35"/>
  <c r="E20" i="35"/>
  <c r="E11" i="35"/>
  <c r="D45" i="35"/>
  <c r="E50" i="35"/>
  <c r="D38" i="35"/>
  <c r="D23" i="35"/>
  <c r="E8" i="35"/>
  <c r="D43" i="35"/>
  <c r="D36" i="35"/>
  <c r="E17" i="35"/>
  <c r="D53" i="35"/>
  <c r="E41" i="35"/>
  <c r="E42" i="35"/>
  <c r="D12" i="35"/>
  <c r="D27" i="35"/>
  <c r="E51" i="35"/>
  <c r="E44" i="35"/>
  <c r="D49" i="35"/>
  <c r="E10" i="35"/>
  <c r="D22" i="35"/>
  <c r="E45" i="35"/>
  <c r="D18" i="35"/>
  <c r="E43" i="35"/>
  <c r="D32" i="35"/>
  <c r="D20" i="35"/>
  <c r="E7" i="35"/>
  <c r="D28" i="35"/>
  <c r="E29" i="35"/>
  <c r="D9" i="35"/>
  <c r="E12" i="35"/>
  <c r="E5" i="35"/>
  <c r="D7" i="35"/>
  <c r="D33" i="35"/>
  <c r="E23" i="35"/>
  <c r="E9" i="35"/>
  <c r="D35" i="35"/>
  <c r="E32" i="35"/>
  <c r="D37" i="35"/>
  <c r="E27" i="35"/>
  <c r="E40" i="35"/>
  <c r="E18" i="35"/>
  <c r="D42" i="35"/>
  <c r="D25" i="35"/>
  <c r="E53" i="35"/>
  <c r="D26" i="35"/>
  <c r="E16" i="35"/>
  <c r="E19" i="35"/>
  <c r="D13" i="35"/>
  <c r="D6" i="35"/>
  <c r="D51" i="35"/>
  <c r="D10" i="35"/>
  <c r="E47" i="35"/>
  <c r="D29" i="35"/>
  <c r="E15" i="35"/>
  <c r="D34" i="35"/>
  <c r="D8" i="35"/>
  <c r="D52" i="35"/>
  <c r="E28" i="35"/>
  <c r="D24" i="35"/>
  <c r="D47" i="35"/>
  <c r="E38" i="35"/>
  <c r="D39" i="35"/>
  <c r="D40" i="35"/>
  <c r="E39" i="35"/>
  <c r="E26" i="35"/>
  <c r="E36" i="35"/>
  <c r="E48" i="35"/>
  <c r="E14" i="35"/>
  <c r="E13" i="35"/>
  <c r="D15" i="35"/>
  <c r="E31" i="35"/>
  <c r="D44" i="35"/>
  <c r="D21" i="35"/>
  <c r="E24" i="35"/>
  <c r="D46" i="35"/>
  <c r="D50" i="35"/>
  <c r="D19" i="35"/>
  <c r="C181" i="62" l="1"/>
  <c r="B184" i="32"/>
  <c r="B338" i="32"/>
  <c r="C333" i="62"/>
  <c r="B208" i="32"/>
  <c r="C205" i="62"/>
  <c r="C53" i="62"/>
  <c r="B54" i="32"/>
  <c r="B214" i="32"/>
  <c r="C211" i="62"/>
  <c r="C251" i="62"/>
  <c r="B255" i="32"/>
  <c r="B160" i="32"/>
  <c r="C157" i="62"/>
  <c r="B249" i="32"/>
  <c r="C245" i="62"/>
  <c r="C315" i="62"/>
  <c r="B320" i="32"/>
  <c r="C175" i="62"/>
  <c r="B178" i="32"/>
  <c r="B356" i="32"/>
  <c r="C351" i="62"/>
  <c r="C275" i="62"/>
  <c r="B279" i="32"/>
  <c r="C59" i="62"/>
  <c r="B60" i="32"/>
  <c r="C297" i="62"/>
  <c r="B302" i="32"/>
  <c r="C281" i="62"/>
  <c r="B285" i="32"/>
  <c r="B48" i="32"/>
  <c r="C47" i="62"/>
  <c r="C309" i="62"/>
  <c r="B314" i="32"/>
  <c r="B308" i="32"/>
  <c r="C303" i="62"/>
  <c r="B267" i="32"/>
  <c r="C263" i="62"/>
  <c r="B166" i="32"/>
  <c r="C163" i="62"/>
  <c r="B143" i="32"/>
  <c r="C141" i="62"/>
  <c r="C123" i="62"/>
  <c r="B125" i="32"/>
  <c r="C41" i="62"/>
  <c r="B42" i="32"/>
  <c r="C117" i="62"/>
  <c r="B119" i="32"/>
  <c r="C193" i="62"/>
  <c r="B196" i="32"/>
  <c r="C345" i="62"/>
  <c r="B350" i="32"/>
  <c r="C87" i="62"/>
  <c r="B89" i="32"/>
  <c r="B190" i="32"/>
  <c r="C187" i="62"/>
  <c r="B137" i="32"/>
  <c r="C135" i="62"/>
  <c r="B202" i="32"/>
  <c r="C199" i="62"/>
  <c r="C99" i="62"/>
  <c r="B101" i="32"/>
  <c r="B107" i="32"/>
  <c r="C105" i="62"/>
  <c r="B95" i="32"/>
  <c r="C93" i="62"/>
  <c r="C339" i="62"/>
  <c r="B344" i="32"/>
  <c r="B326" i="32"/>
  <c r="C321" i="62"/>
  <c r="B24" i="32"/>
  <c r="C23" i="62"/>
  <c r="B113" i="32"/>
  <c r="C111" i="62"/>
  <c r="B261" i="32"/>
  <c r="C257" i="62"/>
  <c r="B172" i="32"/>
  <c r="C169" i="62"/>
  <c r="C17" i="62"/>
  <c r="B30" i="32"/>
  <c r="B18" i="32"/>
  <c r="C29" i="62"/>
  <c r="B332" i="32"/>
  <c r="C327" i="62"/>
  <c r="C227" i="62"/>
  <c r="B231" i="32"/>
  <c r="B72" i="32"/>
  <c r="C71" i="62"/>
  <c r="B36" i="32"/>
  <c r="C35" i="62"/>
  <c r="B131" i="32"/>
  <c r="C129" i="62"/>
  <c r="C233" i="62"/>
  <c r="B237" i="32"/>
  <c r="C65" i="62"/>
  <c r="B66" i="32"/>
  <c r="B273" i="32"/>
  <c r="C269" i="62"/>
  <c r="C239" i="62"/>
  <c r="B243" i="32"/>
  <c r="B187" i="62"/>
  <c r="J3" i="35"/>
  <c r="B193" i="62" l="1"/>
  <c r="B199" i="62" l="1"/>
  <c r="B205" i="62" l="1"/>
  <c r="A24" i="32"/>
  <c r="B211" i="62" l="1"/>
  <c r="A30" i="32"/>
  <c r="B227" i="62" l="1"/>
  <c r="A36" i="32"/>
  <c r="B233" i="62" l="1"/>
  <c r="A42" i="32"/>
  <c r="B239" i="62" l="1"/>
  <c r="A48" i="32"/>
  <c r="B245" i="62" l="1"/>
  <c r="A54" i="32"/>
  <c r="B251" i="62" l="1"/>
  <c r="A60" i="32"/>
  <c r="B257" i="62" l="1"/>
  <c r="A66" i="32"/>
  <c r="B263" i="62" l="1"/>
  <c r="A72" i="32"/>
  <c r="B269" i="62" l="1"/>
  <c r="A89" i="32"/>
  <c r="B275" i="62" l="1"/>
  <c r="A95" i="32"/>
  <c r="B281" i="62" l="1"/>
  <c r="A101" i="32"/>
  <c r="B297" i="62" l="1"/>
  <c r="A107" i="32"/>
  <c r="B303" i="62" l="1"/>
  <c r="A113" i="32"/>
  <c r="B309" i="62" l="1"/>
  <c r="A119" i="32"/>
  <c r="B315" i="62" l="1"/>
  <c r="A125" i="32"/>
  <c r="B321" i="62" l="1"/>
  <c r="A131" i="32"/>
  <c r="B327" i="62" l="1"/>
  <c r="A137" i="32"/>
  <c r="B333" i="62" l="1"/>
  <c r="A143" i="32"/>
  <c r="B339" i="62" l="1"/>
  <c r="A160" i="32"/>
  <c r="B345" i="62" l="1"/>
  <c r="A166" i="32"/>
  <c r="B351" i="62" l="1"/>
  <c r="A172" i="32"/>
  <c r="A178" i="32" l="1"/>
  <c r="A184" i="32" l="1"/>
  <c r="A190" i="32" l="1"/>
  <c r="A196" i="32" l="1"/>
  <c r="A202" i="32" l="1"/>
  <c r="A208" i="32" l="1"/>
  <c r="A214" i="32" l="1"/>
  <c r="A231" i="32" l="1"/>
  <c r="A237" i="32" l="1"/>
  <c r="A243" i="32" l="1"/>
  <c r="A249" i="32" l="1"/>
  <c r="A255" i="32" l="1"/>
  <c r="A261" i="32" l="1"/>
  <c r="A267" i="32" l="1"/>
  <c r="A273" i="32" l="1"/>
  <c r="A279" i="32" l="1"/>
  <c r="A285" i="32" l="1"/>
  <c r="A302" i="32" l="1"/>
  <c r="A308" i="32" l="1"/>
  <c r="A314" i="32" l="1"/>
  <c r="A320" i="32" l="1"/>
  <c r="A326" i="32" l="1"/>
  <c r="A332" i="32" l="1"/>
  <c r="A338" i="32" l="1"/>
  <c r="A344" i="32" l="1"/>
  <c r="A350" i="32" l="1"/>
  <c r="A356"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Editor</author>
  </authors>
  <commentList>
    <comment ref="B2" authorId="0" shapeId="0" xr:uid="{1493E3B2-CED5-47EE-AE06-13E071CE4977}">
      <text>
        <r>
          <rPr>
            <sz val="9"/>
            <color indexed="81"/>
            <rFont val="MS P ゴシック"/>
            <family val="3"/>
            <charset val="128"/>
          </rPr>
          <t>CCUSに登録している場合に入力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A6" authorId="0" shapeId="0" xr:uid="{5D4666FA-7322-440E-834E-1D37DF8D9104}">
      <text>
        <r>
          <rPr>
            <sz val="9"/>
            <color indexed="81"/>
            <rFont val="MS P ゴシック"/>
            <family val="3"/>
            <charset val="128"/>
          </rPr>
          <t>所有会社の出庫責任者でも可</t>
        </r>
      </text>
    </comment>
    <comment ref="W13" authorId="0" shapeId="0" xr:uid="{09280ABC-51FE-4FA5-8407-4E6664EA48A1}">
      <text>
        <r>
          <rPr>
            <sz val="9"/>
            <color indexed="81"/>
            <rFont val="MS P ゴシック"/>
            <family val="3"/>
            <charset val="128"/>
          </rPr>
          <t>現場代理人でも可</t>
        </r>
      </text>
    </comment>
    <comment ref="R22" authorId="0" shapeId="0" xr:uid="{8AF9A3B9-4A2E-416C-A355-EAD03870E588}">
      <text>
        <r>
          <rPr>
            <sz val="9"/>
            <color indexed="81"/>
            <rFont val="MS P ゴシック"/>
            <family val="3"/>
            <charset val="128"/>
          </rPr>
          <t>使用会社の現場代理人でも可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K13" authorId="0" shapeId="0" xr:uid="{7C13D415-DBCD-42F3-9C3B-160DDB37C1B6}">
      <text>
        <r>
          <rPr>
            <sz val="9"/>
            <color indexed="81"/>
            <rFont val="MS P ゴシック"/>
            <family val="3"/>
            <charset val="128"/>
          </rPr>
          <t>現場代理人でも可</t>
        </r>
      </text>
    </comment>
    <comment ref="F29" authorId="0" shapeId="0" xr:uid="{87F3DB33-760A-4A9D-BB6F-8E38DB2B85C3}">
      <text>
        <r>
          <rPr>
            <sz val="9"/>
            <color indexed="81"/>
            <rFont val="MS P ゴシック"/>
            <family val="3"/>
            <charset val="128"/>
          </rPr>
          <t>元請会社の受付番号
協力会社は入力不要</t>
        </r>
      </text>
    </comment>
  </commentList>
</comments>
</file>

<file path=xl/sharedStrings.xml><?xml version="1.0" encoding="utf-8"?>
<sst xmlns="http://schemas.openxmlformats.org/spreadsheetml/2006/main" count="2568" uniqueCount="1170">
  <si>
    <t>(</t>
  </si>
  <si>
    <t>)</t>
  </si>
  <si>
    <t>年</t>
  </si>
  <si>
    <t>月</t>
  </si>
  <si>
    <t>日</t>
  </si>
  <si>
    <t>【元請負業者】</t>
  </si>
  <si>
    <t>会 社 名</t>
  </si>
  <si>
    <t>　なお、当工事の概要は次の通りですが、不明の点は下記の担当者に照会ください。</t>
  </si>
  <si>
    <t>自</t>
  </si>
  <si>
    <t>至</t>
  </si>
  <si>
    <t>担当工事内容</t>
  </si>
  <si>
    <t>（記入要領）</t>
  </si>
  <si>
    <t>工期</t>
  </si>
  <si>
    <t>所　 長　 名</t>
  </si>
  <si>
    <t>雇入年月日</t>
  </si>
  <si>
    <t>生年月日</t>
  </si>
  <si>
    <t>最新の健康診断日</t>
  </si>
  <si>
    <t>経験年数</t>
  </si>
  <si>
    <t>～</t>
  </si>
  <si>
    <t>(注)</t>
  </si>
  <si>
    <t>・</t>
  </si>
  <si>
    <t>商　品　名</t>
  </si>
  <si>
    <t>メ ー カ ー 名</t>
  </si>
  <si>
    <t>搬　入　量</t>
  </si>
  <si>
    <t>種　　　類</t>
  </si>
  <si>
    <t>含 有 成 分</t>
  </si>
  <si>
    <t>（予定）</t>
  </si>
  <si>
    <t>時</t>
  </si>
  <si>
    <t>（</t>
  </si>
  <si>
    <t>時間）</t>
  </si>
  <si>
    <t>代表者名</t>
    <rPh sb="0" eb="3">
      <t>ダイヒョウシャ</t>
    </rPh>
    <rPh sb="3" eb="4">
      <t>メイ</t>
    </rPh>
    <phoneticPr fontId="10"/>
  </si>
  <si>
    <t>会  社  名</t>
    <rPh sb="0" eb="1">
      <t>カイ</t>
    </rPh>
    <rPh sb="3" eb="4">
      <t>シャ</t>
    </rPh>
    <rPh sb="6" eb="7">
      <t>メイ</t>
    </rPh>
    <phoneticPr fontId="10"/>
  </si>
  <si>
    <t>※</t>
    <phoneticPr fontId="10"/>
  </si>
  <si>
    <t>職　種</t>
    <rPh sb="0" eb="1">
      <t>ショク</t>
    </rPh>
    <rPh sb="2" eb="3">
      <t>タネ</t>
    </rPh>
    <phoneticPr fontId="10"/>
  </si>
  <si>
    <t>血液型</t>
    <rPh sb="0" eb="3">
      <t>ケツエキガタ</t>
    </rPh>
    <phoneticPr fontId="10"/>
  </si>
  <si>
    <t>元　請
確認欄</t>
    <rPh sb="0" eb="1">
      <t>モト</t>
    </rPh>
    <rPh sb="2" eb="3">
      <t>ショウ</t>
    </rPh>
    <rPh sb="4" eb="6">
      <t>カクニン</t>
    </rPh>
    <rPh sb="6" eb="7">
      <t>ラン</t>
    </rPh>
    <phoneticPr fontId="10"/>
  </si>
  <si>
    <t>入場年月日</t>
    <rPh sb="0" eb="2">
      <t>ニュウジョウ</t>
    </rPh>
    <rPh sb="2" eb="5">
      <t>ネンガッピ</t>
    </rPh>
    <phoneticPr fontId="10"/>
  </si>
  <si>
    <t>雇用年月日</t>
    <rPh sb="0" eb="2">
      <t>コヨウ</t>
    </rPh>
    <rPh sb="2" eb="5">
      <t>ネンガッピ</t>
    </rPh>
    <phoneticPr fontId="10"/>
  </si>
  <si>
    <t>経験年数</t>
    <rPh sb="0" eb="2">
      <t>ケイケン</t>
    </rPh>
    <rPh sb="2" eb="4">
      <t>ネンスウ</t>
    </rPh>
    <phoneticPr fontId="10"/>
  </si>
  <si>
    <t>生年月日</t>
    <rPh sb="0" eb="2">
      <t>セイネン</t>
    </rPh>
    <rPh sb="2" eb="4">
      <t>ガッピ</t>
    </rPh>
    <phoneticPr fontId="10"/>
  </si>
  <si>
    <t>年齢</t>
    <rPh sb="0" eb="2">
      <t>ネンレイ</t>
    </rPh>
    <phoneticPr fontId="10"/>
  </si>
  <si>
    <t>現住所</t>
    <rPh sb="0" eb="3">
      <t>ゲンジュウショ</t>
    </rPh>
    <phoneticPr fontId="10"/>
  </si>
  <si>
    <t>TEL</t>
    <phoneticPr fontId="10"/>
  </si>
  <si>
    <t>健康診断日</t>
    <rPh sb="0" eb="2">
      <t>ケンコウ</t>
    </rPh>
    <rPh sb="2" eb="4">
      <t>シンダン</t>
    </rPh>
    <rPh sb="4" eb="5">
      <t>ビ</t>
    </rPh>
    <phoneticPr fontId="10"/>
  </si>
  <si>
    <t>血圧</t>
    <rPh sb="0" eb="2">
      <t>ケツアツ</t>
    </rPh>
    <phoneticPr fontId="10"/>
  </si>
  <si>
    <t>特殊健康診断日</t>
    <rPh sb="0" eb="2">
      <t>トクシュ</t>
    </rPh>
    <rPh sb="2" eb="4">
      <t>ケンコウ</t>
    </rPh>
    <rPh sb="4" eb="6">
      <t>シンダン</t>
    </rPh>
    <rPh sb="6" eb="7">
      <t>ビ</t>
    </rPh>
    <phoneticPr fontId="10"/>
  </si>
  <si>
    <t>雇入・職長・特別教育</t>
    <rPh sb="0" eb="2">
      <t>ヤトイイレ</t>
    </rPh>
    <rPh sb="3" eb="5">
      <t>ショクチョウ</t>
    </rPh>
    <rPh sb="6" eb="8">
      <t>トクベツ</t>
    </rPh>
    <rPh sb="8" eb="10">
      <t>キョウイク</t>
    </rPh>
    <phoneticPr fontId="10"/>
  </si>
  <si>
    <t>技能講習</t>
    <rPh sb="0" eb="2">
      <t>ギノウ</t>
    </rPh>
    <rPh sb="2" eb="4">
      <t>コウシュウ</t>
    </rPh>
    <phoneticPr fontId="10"/>
  </si>
  <si>
    <t>免　　許</t>
    <rPh sb="0" eb="1">
      <t>メン</t>
    </rPh>
    <rPh sb="3" eb="4">
      <t>モト</t>
    </rPh>
    <phoneticPr fontId="10"/>
  </si>
  <si>
    <t>工事</t>
    <rPh sb="0" eb="2">
      <t>コウジ</t>
    </rPh>
    <phoneticPr fontId="10"/>
  </si>
  <si>
    <t>安全衛生責任者</t>
    <rPh sb="0" eb="2">
      <t>アンゼン</t>
    </rPh>
    <rPh sb="2" eb="4">
      <t>エイセイ</t>
    </rPh>
    <rPh sb="4" eb="7">
      <t>セキニンシャ</t>
    </rPh>
    <phoneticPr fontId="10"/>
  </si>
  <si>
    <t>会　　社　　名</t>
    <rPh sb="0" eb="1">
      <t>カイ</t>
    </rPh>
    <rPh sb="3" eb="4">
      <t>シャ</t>
    </rPh>
    <rPh sb="6" eb="7">
      <t>メイ</t>
    </rPh>
    <phoneticPr fontId="10"/>
  </si>
  <si>
    <t>主 任 技 術 者</t>
    <rPh sb="0" eb="1">
      <t>シュ</t>
    </rPh>
    <rPh sb="2" eb="3">
      <t>ニン</t>
    </rPh>
    <rPh sb="4" eb="5">
      <t>ワザ</t>
    </rPh>
    <rPh sb="6" eb="7">
      <t>ジュツ</t>
    </rPh>
    <rPh sb="8" eb="9">
      <t>モノ</t>
    </rPh>
    <phoneticPr fontId="10"/>
  </si>
  <si>
    <t>専 門 技 術 者</t>
    <rPh sb="0" eb="1">
      <t>セン</t>
    </rPh>
    <rPh sb="2" eb="3">
      <t>モン</t>
    </rPh>
    <rPh sb="4" eb="5">
      <t>ワザ</t>
    </rPh>
    <rPh sb="6" eb="7">
      <t>ジュツ</t>
    </rPh>
    <rPh sb="8" eb="9">
      <t>モノ</t>
    </rPh>
    <phoneticPr fontId="10"/>
  </si>
  <si>
    <t>担当工事内容</t>
    <rPh sb="0" eb="2">
      <t>タントウ</t>
    </rPh>
    <rPh sb="2" eb="4">
      <t>コウジ</t>
    </rPh>
    <rPh sb="4" eb="6">
      <t>ナイヨウ</t>
    </rPh>
    <phoneticPr fontId="10"/>
  </si>
  <si>
    <t>～</t>
    <phoneticPr fontId="10"/>
  </si>
  <si>
    <t>事業所の名称</t>
    <rPh sb="0" eb="3">
      <t>ジギョウショ</t>
    </rPh>
    <rPh sb="4" eb="6">
      <t>メイショウ</t>
    </rPh>
    <phoneticPr fontId="10"/>
  </si>
  <si>
    <t>所長名</t>
    <rPh sb="0" eb="3">
      <t>ショチョウメイ</t>
    </rPh>
    <phoneticPr fontId="10"/>
  </si>
  <si>
    <t>所   長   名</t>
    <rPh sb="0" eb="1">
      <t>ショ</t>
    </rPh>
    <rPh sb="4" eb="5">
      <t>チョウ</t>
    </rPh>
    <rPh sb="8" eb="9">
      <t>メイ</t>
    </rPh>
    <phoneticPr fontId="10"/>
  </si>
  <si>
    <t>現場代理人
(現場責任者)</t>
    <rPh sb="0" eb="2">
      <t>ゲンバ</t>
    </rPh>
    <rPh sb="2" eb="5">
      <t>ダイリニン</t>
    </rPh>
    <rPh sb="7" eb="9">
      <t>ゲンバ</t>
    </rPh>
    <rPh sb="9" eb="12">
      <t>セキニンシャ</t>
    </rPh>
    <phoneticPr fontId="10"/>
  </si>
  <si>
    <t>自</t>
    <rPh sb="0" eb="1">
      <t>ジ</t>
    </rPh>
    <phoneticPr fontId="10"/>
  </si>
  <si>
    <t>使用材料</t>
    <rPh sb="0" eb="2">
      <t>シヨウ</t>
    </rPh>
    <rPh sb="2" eb="4">
      <t>ザイリョウ</t>
    </rPh>
    <phoneticPr fontId="10"/>
  </si>
  <si>
    <t>保管場所</t>
    <rPh sb="0" eb="2">
      <t>ホカン</t>
    </rPh>
    <rPh sb="2" eb="4">
      <t>バショ</t>
    </rPh>
    <phoneticPr fontId="10"/>
  </si>
  <si>
    <t>使用期間</t>
    <rPh sb="0" eb="2">
      <t>シヨウ</t>
    </rPh>
    <rPh sb="2" eb="4">
      <t>キカン</t>
    </rPh>
    <phoneticPr fontId="10"/>
  </si>
  <si>
    <t>使用機械
又は工具</t>
    <rPh sb="0" eb="2">
      <t>シヨウ</t>
    </rPh>
    <rPh sb="2" eb="4">
      <t>キカイ</t>
    </rPh>
    <rPh sb="5" eb="6">
      <t>マタ</t>
    </rPh>
    <rPh sb="7" eb="9">
      <t>コウグ</t>
    </rPh>
    <phoneticPr fontId="10"/>
  </si>
  <si>
    <t>教育内容</t>
    <rPh sb="0" eb="2">
      <t>キョウイク</t>
    </rPh>
    <rPh sb="2" eb="4">
      <t>ナイヨウ</t>
    </rPh>
    <phoneticPr fontId="10"/>
  </si>
  <si>
    <t>元    請
確 認 欄</t>
    <rPh sb="0" eb="1">
      <t>モト</t>
    </rPh>
    <rPh sb="5" eb="6">
      <t>ショウ</t>
    </rPh>
    <rPh sb="7" eb="8">
      <t>アキラ</t>
    </rPh>
    <rPh sb="9" eb="10">
      <t>ニン</t>
    </rPh>
    <rPh sb="11" eb="12">
      <t>ラン</t>
    </rPh>
    <phoneticPr fontId="10"/>
  </si>
  <si>
    <t>摘</t>
    <rPh sb="0" eb="1">
      <t>チャク</t>
    </rPh>
    <phoneticPr fontId="10"/>
  </si>
  <si>
    <t>要</t>
    <rPh sb="0" eb="1">
      <t>ヨウ</t>
    </rPh>
    <phoneticPr fontId="10"/>
  </si>
  <si>
    <t>項目</t>
    <rPh sb="0" eb="2">
      <t>コウモク</t>
    </rPh>
    <phoneticPr fontId="10"/>
  </si>
  <si>
    <t>教育の種類</t>
    <rPh sb="0" eb="2">
      <t>キョウイク</t>
    </rPh>
    <rPh sb="3" eb="5">
      <t>シュルイ</t>
    </rPh>
    <phoneticPr fontId="10"/>
  </si>
  <si>
    <t>実施日時</t>
    <rPh sb="0" eb="2">
      <t>ジッシ</t>
    </rPh>
    <rPh sb="2" eb="4">
      <t>ニチジ</t>
    </rPh>
    <phoneticPr fontId="10"/>
  </si>
  <si>
    <t>実施場所</t>
    <rPh sb="0" eb="2">
      <t>ジッシ</t>
    </rPh>
    <rPh sb="2" eb="4">
      <t>バショ</t>
    </rPh>
    <phoneticPr fontId="10"/>
  </si>
  <si>
    <t>教育方法</t>
    <rPh sb="0" eb="2">
      <t>キョウイク</t>
    </rPh>
    <rPh sb="2" eb="4">
      <t>ホウホウ</t>
    </rPh>
    <phoneticPr fontId="10"/>
  </si>
  <si>
    <t>講師</t>
    <rPh sb="0" eb="2">
      <t>コウシ</t>
    </rPh>
    <phoneticPr fontId="10"/>
  </si>
  <si>
    <t>受講者氏名</t>
    <rPh sb="0" eb="3">
      <t>ジュコウシャ</t>
    </rPh>
    <rPh sb="3" eb="5">
      <t>シメイ</t>
    </rPh>
    <phoneticPr fontId="10"/>
  </si>
  <si>
    <t>受講者に氏名を
直筆させること</t>
    <rPh sb="0" eb="3">
      <t>ジュコウシャ</t>
    </rPh>
    <rPh sb="4" eb="6">
      <t>シメイ</t>
    </rPh>
    <rPh sb="8" eb="10">
      <t>ジキヒツ</t>
    </rPh>
    <phoneticPr fontId="10"/>
  </si>
  <si>
    <t>資料</t>
    <rPh sb="0" eb="2">
      <t>シリョウ</t>
    </rPh>
    <phoneticPr fontId="10"/>
  </si>
  <si>
    <t>特殊健康診断日</t>
    <phoneticPr fontId="10"/>
  </si>
  <si>
    <t>雇入･職長･特別教育</t>
    <phoneticPr fontId="10"/>
  </si>
  <si>
    <t>発注者</t>
    <rPh sb="0" eb="3">
      <t>ハッチュウシャ</t>
    </rPh>
    <phoneticPr fontId="10"/>
  </si>
  <si>
    <t>〒</t>
    <phoneticPr fontId="10"/>
  </si>
  <si>
    <t>労働保険番号</t>
    <rPh sb="0" eb="2">
      <t>ロウドウ</t>
    </rPh>
    <rPh sb="2" eb="4">
      <t>ホケン</t>
    </rPh>
    <rPh sb="4" eb="6">
      <t>バンゴウ</t>
    </rPh>
    <phoneticPr fontId="10"/>
  </si>
  <si>
    <t>番号</t>
    <rPh sb="0" eb="2">
      <t>バンゴウ</t>
    </rPh>
    <phoneticPr fontId="10"/>
  </si>
  <si>
    <t>健康保険名称</t>
    <rPh sb="0" eb="2">
      <t>ケンコウ</t>
    </rPh>
    <rPh sb="2" eb="4">
      <t>ホケン</t>
    </rPh>
    <rPh sb="4" eb="6">
      <t>メイショウ</t>
    </rPh>
    <phoneticPr fontId="10"/>
  </si>
  <si>
    <t>年金保険名称</t>
    <rPh sb="0" eb="2">
      <t>ネンキン</t>
    </rPh>
    <rPh sb="2" eb="4">
      <t>ホケン</t>
    </rPh>
    <rPh sb="4" eb="6">
      <t>メイショウ</t>
    </rPh>
    <phoneticPr fontId="10"/>
  </si>
  <si>
    <t>雇用保険種類</t>
    <rPh sb="0" eb="2">
      <t>コヨウ</t>
    </rPh>
    <rPh sb="2" eb="4">
      <t>ホケン</t>
    </rPh>
    <rPh sb="4" eb="6">
      <t>シュルイ</t>
    </rPh>
    <phoneticPr fontId="10"/>
  </si>
  <si>
    <t>雇用保険番号</t>
    <rPh sb="0" eb="2">
      <t>コヨウ</t>
    </rPh>
    <rPh sb="2" eb="4">
      <t>ホケン</t>
    </rPh>
    <rPh sb="4" eb="6">
      <t>バンゴウ</t>
    </rPh>
    <phoneticPr fontId="10"/>
  </si>
  <si>
    <t>元　請
確認欄</t>
    <rPh sb="0" eb="1">
      <t>モト</t>
    </rPh>
    <rPh sb="2" eb="3">
      <t>ショウ</t>
    </rPh>
    <rPh sb="4" eb="6">
      <t>カクニン</t>
    </rPh>
    <rPh sb="6" eb="7">
      <t>ラン</t>
    </rPh>
    <phoneticPr fontId="13"/>
  </si>
  <si>
    <t>事業所の名称</t>
    <rPh sb="0" eb="3">
      <t>ジギョウショ</t>
    </rPh>
    <rPh sb="4" eb="6">
      <t>メイショウ</t>
    </rPh>
    <phoneticPr fontId="13"/>
  </si>
  <si>
    <t>㊞</t>
    <phoneticPr fontId="13"/>
  </si>
  <si>
    <t>《下請負人に関する事項》</t>
    <rPh sb="1" eb="2">
      <t>シタ</t>
    </rPh>
    <rPh sb="2" eb="4">
      <t>ウケオ</t>
    </rPh>
    <rPh sb="4" eb="5">
      <t>ヒト</t>
    </rPh>
    <rPh sb="6" eb="7">
      <t>カン</t>
    </rPh>
    <rPh sb="9" eb="11">
      <t>ジコウ</t>
    </rPh>
    <phoneticPr fontId="13"/>
  </si>
  <si>
    <t>代表者名</t>
    <rPh sb="0" eb="2">
      <t>ダイヒョウ</t>
    </rPh>
    <rPh sb="2" eb="3">
      <t>シャ</t>
    </rPh>
    <rPh sb="3" eb="4">
      <t>メイ</t>
    </rPh>
    <phoneticPr fontId="13"/>
  </si>
  <si>
    <t>住所</t>
    <rPh sb="0" eb="2">
      <t>ジュウショ</t>
    </rPh>
    <phoneticPr fontId="13"/>
  </si>
  <si>
    <t>建設業の
許可</t>
    <rPh sb="0" eb="3">
      <t>ケンセツギョウ</t>
    </rPh>
    <rPh sb="5" eb="7">
      <t>キョカ</t>
    </rPh>
    <phoneticPr fontId="13"/>
  </si>
  <si>
    <t>許　可　業　種</t>
    <rPh sb="0" eb="1">
      <t>モト</t>
    </rPh>
    <rPh sb="2" eb="3">
      <t>カ</t>
    </rPh>
    <rPh sb="4" eb="5">
      <t>ギョウ</t>
    </rPh>
    <rPh sb="6" eb="7">
      <t>シュ</t>
    </rPh>
    <phoneticPr fontId="13"/>
  </si>
  <si>
    <t>許　可　番　号</t>
    <rPh sb="0" eb="3">
      <t>キョカ</t>
    </rPh>
    <rPh sb="4" eb="7">
      <t>バンゴウ</t>
    </rPh>
    <phoneticPr fontId="13"/>
  </si>
  <si>
    <t>許可（更新）年月日</t>
    <rPh sb="0" eb="2">
      <t>キョカ</t>
    </rPh>
    <rPh sb="3" eb="5">
      <t>コウシン</t>
    </rPh>
    <rPh sb="6" eb="9">
      <t>ネンガッピ</t>
    </rPh>
    <phoneticPr fontId="13"/>
  </si>
  <si>
    <t>工事名称
及び
工事内容</t>
    <rPh sb="0" eb="2">
      <t>コウジ</t>
    </rPh>
    <rPh sb="2" eb="4">
      <t>メイショウ</t>
    </rPh>
    <rPh sb="5" eb="6">
      <t>オヨ</t>
    </rPh>
    <rPh sb="8" eb="10">
      <t>コウジ</t>
    </rPh>
    <rPh sb="10" eb="12">
      <t>ナイヨウ</t>
    </rPh>
    <phoneticPr fontId="13"/>
  </si>
  <si>
    <t>工事業</t>
    <rPh sb="0" eb="2">
      <t>コウジ</t>
    </rPh>
    <rPh sb="2" eb="3">
      <t>ギョウ</t>
    </rPh>
    <phoneticPr fontId="13"/>
  </si>
  <si>
    <t>工期</t>
    <rPh sb="0" eb="2">
      <t>コウキ</t>
    </rPh>
    <phoneticPr fontId="13"/>
  </si>
  <si>
    <t>契約日</t>
    <rPh sb="0" eb="3">
      <t>ケイヤクビ</t>
    </rPh>
    <phoneticPr fontId="13"/>
  </si>
  <si>
    <t>施工に必要な許可業種</t>
    <rPh sb="0" eb="2">
      <t>セコウ</t>
    </rPh>
    <rPh sb="3" eb="5">
      <t>ヒツヨウ</t>
    </rPh>
    <rPh sb="6" eb="8">
      <t>キョカ</t>
    </rPh>
    <rPh sb="8" eb="10">
      <t>ギョウシュ</t>
    </rPh>
    <phoneticPr fontId="13"/>
  </si>
  <si>
    <t>発注者名
及び
住所</t>
    <rPh sb="0" eb="2">
      <t>ハッチュウ</t>
    </rPh>
    <rPh sb="2" eb="3">
      <t>シャ</t>
    </rPh>
    <rPh sb="3" eb="4">
      <t>メイ</t>
    </rPh>
    <rPh sb="5" eb="6">
      <t>オヨ</t>
    </rPh>
    <rPh sb="8" eb="10">
      <t>ジュウショ</t>
    </rPh>
    <phoneticPr fontId="13"/>
  </si>
  <si>
    <t>健康保険等の加入状況</t>
    <rPh sb="0" eb="2">
      <t>ケンコウ</t>
    </rPh>
    <rPh sb="2" eb="4">
      <t>ホケン</t>
    </rPh>
    <rPh sb="4" eb="5">
      <t>トウ</t>
    </rPh>
    <rPh sb="6" eb="8">
      <t>カニュウ</t>
    </rPh>
    <rPh sb="8" eb="10">
      <t>ジョウキョウ</t>
    </rPh>
    <phoneticPr fontId="13"/>
  </si>
  <si>
    <t>　</t>
    <phoneticPr fontId="13"/>
  </si>
  <si>
    <t>保険加入の有無</t>
    <rPh sb="0" eb="2">
      <t>ホケン</t>
    </rPh>
    <rPh sb="2" eb="4">
      <t>カニュウ</t>
    </rPh>
    <rPh sb="5" eb="7">
      <t>ウム</t>
    </rPh>
    <phoneticPr fontId="13"/>
  </si>
  <si>
    <t>健康保険</t>
    <rPh sb="0" eb="2">
      <t>ケンコウ</t>
    </rPh>
    <rPh sb="2" eb="4">
      <t>ホケン</t>
    </rPh>
    <phoneticPr fontId="13"/>
  </si>
  <si>
    <t>厚生年金保険</t>
    <rPh sb="0" eb="2">
      <t>コウセイ</t>
    </rPh>
    <rPh sb="2" eb="4">
      <t>ネンキン</t>
    </rPh>
    <rPh sb="4" eb="6">
      <t>ホケン</t>
    </rPh>
    <phoneticPr fontId="13"/>
  </si>
  <si>
    <t>雇用保険</t>
    <rPh sb="0" eb="2">
      <t>コヨウ</t>
    </rPh>
    <rPh sb="2" eb="4">
      <t>ホケン</t>
    </rPh>
    <phoneticPr fontId="13"/>
  </si>
  <si>
    <t>契約
営業所</t>
    <rPh sb="0" eb="2">
      <t>ケイヤク</t>
    </rPh>
    <rPh sb="3" eb="6">
      <t>エイギョウショ</t>
    </rPh>
    <phoneticPr fontId="13"/>
  </si>
  <si>
    <t>区分</t>
    <rPh sb="0" eb="2">
      <t>クブン</t>
    </rPh>
    <phoneticPr fontId="13"/>
  </si>
  <si>
    <t>名　　　　　　　　　称</t>
    <rPh sb="0" eb="11">
      <t>メイショウ</t>
    </rPh>
    <phoneticPr fontId="13"/>
  </si>
  <si>
    <t>住　　　　　　　　　所</t>
    <rPh sb="0" eb="11">
      <t>ジュウショ</t>
    </rPh>
    <phoneticPr fontId="13"/>
  </si>
  <si>
    <t>元請契約</t>
    <rPh sb="0" eb="2">
      <t>モトウケ</t>
    </rPh>
    <rPh sb="2" eb="4">
      <t>ケイヤク</t>
    </rPh>
    <phoneticPr fontId="13"/>
  </si>
  <si>
    <t>事業所
整理記号等</t>
    <rPh sb="0" eb="3">
      <t>ジギョウショ</t>
    </rPh>
    <rPh sb="4" eb="6">
      <t>セイリ</t>
    </rPh>
    <rPh sb="6" eb="8">
      <t>キゴウ</t>
    </rPh>
    <rPh sb="8" eb="9">
      <t>トウ</t>
    </rPh>
    <phoneticPr fontId="13"/>
  </si>
  <si>
    <t>営業所の名称</t>
    <rPh sb="0" eb="3">
      <t>エイギョウショ</t>
    </rPh>
    <rPh sb="4" eb="6">
      <t>メイショウ</t>
    </rPh>
    <phoneticPr fontId="13"/>
  </si>
  <si>
    <t>下請契約</t>
    <rPh sb="0" eb="2">
      <t>シタウケ</t>
    </rPh>
    <rPh sb="2" eb="4">
      <t>ケイヤク</t>
    </rPh>
    <phoneticPr fontId="13"/>
  </si>
  <si>
    <t>現場代理人名</t>
    <rPh sb="0" eb="2">
      <t>ゲンバ</t>
    </rPh>
    <rPh sb="2" eb="4">
      <t>ダイリ</t>
    </rPh>
    <rPh sb="4" eb="5">
      <t>ニン</t>
    </rPh>
    <rPh sb="5" eb="6">
      <t>メイ</t>
    </rPh>
    <phoneticPr fontId="13"/>
  </si>
  <si>
    <t>安全衛生責任者名</t>
    <rPh sb="0" eb="2">
      <t>アンゼン</t>
    </rPh>
    <rPh sb="2" eb="4">
      <t>エイセイ</t>
    </rPh>
    <rPh sb="4" eb="7">
      <t>セキニンシャ</t>
    </rPh>
    <rPh sb="7" eb="8">
      <t>メイ</t>
    </rPh>
    <phoneticPr fontId="13"/>
  </si>
  <si>
    <t>権限及び
意見申出方法</t>
    <rPh sb="0" eb="2">
      <t>ケンゲン</t>
    </rPh>
    <rPh sb="2" eb="3">
      <t>オヨ</t>
    </rPh>
    <rPh sb="5" eb="7">
      <t>イケン</t>
    </rPh>
    <rPh sb="7" eb="9">
      <t>モウシデ</t>
    </rPh>
    <rPh sb="9" eb="11">
      <t>ホウホウ</t>
    </rPh>
    <phoneticPr fontId="13"/>
  </si>
  <si>
    <t>安全衛生推進者名</t>
    <rPh sb="0" eb="2">
      <t>アンゼン</t>
    </rPh>
    <rPh sb="2" eb="4">
      <t>エイセイ</t>
    </rPh>
    <rPh sb="4" eb="6">
      <t>スイシン</t>
    </rPh>
    <rPh sb="6" eb="7">
      <t>セキニンシャ</t>
    </rPh>
    <rPh sb="7" eb="8">
      <t>メイ</t>
    </rPh>
    <phoneticPr fontId="13"/>
  </si>
  <si>
    <t>主任技術者名</t>
    <rPh sb="0" eb="2">
      <t>シュニン</t>
    </rPh>
    <rPh sb="2" eb="5">
      <t>ギジュツシャ</t>
    </rPh>
    <rPh sb="5" eb="6">
      <t>メイ</t>
    </rPh>
    <phoneticPr fontId="13"/>
  </si>
  <si>
    <t>雇用管理責任者名</t>
    <rPh sb="0" eb="2">
      <t>コヨウ</t>
    </rPh>
    <rPh sb="2" eb="4">
      <t>カンリ</t>
    </rPh>
    <rPh sb="4" eb="7">
      <t>セキニンシャ</t>
    </rPh>
    <rPh sb="7" eb="8">
      <t>メイ</t>
    </rPh>
    <phoneticPr fontId="13"/>
  </si>
  <si>
    <t>資格内容</t>
    <rPh sb="0" eb="2">
      <t>シカク</t>
    </rPh>
    <rPh sb="2" eb="4">
      <t>ナイヨウ</t>
    </rPh>
    <phoneticPr fontId="13"/>
  </si>
  <si>
    <t>専門技術者名</t>
    <rPh sb="0" eb="2">
      <t>センモン</t>
    </rPh>
    <rPh sb="2" eb="5">
      <t>ギジュツシャ</t>
    </rPh>
    <rPh sb="5" eb="6">
      <t>メイ</t>
    </rPh>
    <phoneticPr fontId="13"/>
  </si>
  <si>
    <t>担当工事内容</t>
    <rPh sb="0" eb="2">
      <t>タントウ</t>
    </rPh>
    <rPh sb="2" eb="4">
      <t>コウジ</t>
    </rPh>
    <rPh sb="4" eb="6">
      <t>ナイヨウ</t>
    </rPh>
    <phoneticPr fontId="13"/>
  </si>
  <si>
    <t>発注者の
監督員名</t>
    <rPh sb="0" eb="3">
      <t>ハッチュウシャ</t>
    </rPh>
    <rPh sb="5" eb="7">
      <t>カントク</t>
    </rPh>
    <rPh sb="7" eb="8">
      <t>イン</t>
    </rPh>
    <rPh sb="8" eb="9">
      <t>メイ</t>
    </rPh>
    <phoneticPr fontId="13"/>
  </si>
  <si>
    <t>権限及び意見申出方法</t>
    <rPh sb="0" eb="2">
      <t>ケンゲン</t>
    </rPh>
    <rPh sb="2" eb="3">
      <t>オヨ</t>
    </rPh>
    <rPh sb="4" eb="6">
      <t>イケン</t>
    </rPh>
    <rPh sb="6" eb="7">
      <t>モウ</t>
    </rPh>
    <rPh sb="7" eb="8">
      <t>デ</t>
    </rPh>
    <rPh sb="8" eb="10">
      <t>ホウホウ</t>
    </rPh>
    <phoneticPr fontId="13"/>
  </si>
  <si>
    <t>外国人技能実習生の従事の状況(有無)</t>
    <phoneticPr fontId="13"/>
  </si>
  <si>
    <t>監督員名</t>
    <rPh sb="0" eb="2">
      <t>カントク</t>
    </rPh>
    <rPh sb="2" eb="3">
      <t>イン</t>
    </rPh>
    <rPh sb="3" eb="4">
      <t>メイ</t>
    </rPh>
    <phoneticPr fontId="13"/>
  </si>
  <si>
    <t>現場
代理人名</t>
    <rPh sb="0" eb="2">
      <t>ゲンバ</t>
    </rPh>
    <rPh sb="3" eb="5">
      <t>ダイリ</t>
    </rPh>
    <rPh sb="5" eb="6">
      <t>ニン</t>
    </rPh>
    <rPh sb="6" eb="7">
      <t>メイ</t>
    </rPh>
    <phoneticPr fontId="13"/>
  </si>
  <si>
    <t>監理技術者名　
主任技術者名</t>
    <rPh sb="0" eb="2">
      <t>カンリ</t>
    </rPh>
    <rPh sb="2" eb="5">
      <t>ギジュツシャ</t>
    </rPh>
    <rPh sb="5" eb="6">
      <t>メイ</t>
    </rPh>
    <rPh sb="8" eb="10">
      <t>シュニン</t>
    </rPh>
    <rPh sb="10" eb="13">
      <t>ギジュツシャ</t>
    </rPh>
    <rPh sb="13" eb="14">
      <t>メイ</t>
    </rPh>
    <phoneticPr fontId="13"/>
  </si>
  <si>
    <t>専門
技術者名</t>
    <rPh sb="0" eb="2">
      <t>センモン</t>
    </rPh>
    <rPh sb="3" eb="6">
      <t>ギジュツシャ</t>
    </rPh>
    <rPh sb="6" eb="7">
      <t>メイ</t>
    </rPh>
    <phoneticPr fontId="13"/>
  </si>
  <si>
    <t>担当
工事内容</t>
    <rPh sb="0" eb="2">
      <t>タントウ</t>
    </rPh>
    <rPh sb="3" eb="5">
      <t>コウジ</t>
    </rPh>
    <rPh sb="5" eb="7">
      <t>ナイヨウ</t>
    </rPh>
    <phoneticPr fontId="13"/>
  </si>
  <si>
    <t>外国人建設就労者の従事の状況(有無)</t>
    <rPh sb="12" eb="13">
      <t>ジョウ</t>
    </rPh>
    <phoneticPr fontId="13"/>
  </si>
  <si>
    <t>至</t>
    <rPh sb="0" eb="1">
      <t>イタル</t>
    </rPh>
    <phoneticPr fontId="10"/>
  </si>
  <si>
    <t>再下請負通知書</t>
    <rPh sb="0" eb="1">
      <t>サイ</t>
    </rPh>
    <rPh sb="1" eb="2">
      <t>シタ</t>
    </rPh>
    <rPh sb="2" eb="3">
      <t>ショウ</t>
    </rPh>
    <rPh sb="3" eb="4">
      <t>オ</t>
    </rPh>
    <rPh sb="4" eb="6">
      <t>ツウチ</t>
    </rPh>
    <rPh sb="6" eb="7">
      <t>ショ</t>
    </rPh>
    <phoneticPr fontId="13"/>
  </si>
  <si>
    <t>《再下請負関係》</t>
    <rPh sb="1" eb="2">
      <t>サイ</t>
    </rPh>
    <rPh sb="2" eb="3">
      <t>シタ</t>
    </rPh>
    <rPh sb="3" eb="5">
      <t>ウケオ</t>
    </rPh>
    <rPh sb="5" eb="7">
      <t>カンケイ</t>
    </rPh>
    <phoneticPr fontId="1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</si>
  <si>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3"/>
  </si>
  <si>
    <t>直近上位
注文者名</t>
    <rPh sb="0" eb="1">
      <t>チョク</t>
    </rPh>
    <rPh sb="1" eb="2">
      <t>チカ</t>
    </rPh>
    <rPh sb="2" eb="4">
      <t>ジョウイ</t>
    </rPh>
    <rPh sb="5" eb="7">
      <t>チュウモン</t>
    </rPh>
    <rPh sb="7" eb="8">
      <t>シャ</t>
    </rPh>
    <rPh sb="8" eb="9">
      <t>メイ</t>
    </rPh>
    <phoneticPr fontId="13"/>
  </si>
  <si>
    <t>【報告下請負業者】</t>
    <rPh sb="1" eb="3">
      <t>ホウコク</t>
    </rPh>
    <rPh sb="3" eb="4">
      <t>シタ</t>
    </rPh>
    <rPh sb="4" eb="6">
      <t>ウケオ</t>
    </rPh>
    <rPh sb="6" eb="8">
      <t>ギョウシャ</t>
    </rPh>
    <phoneticPr fontId="13"/>
  </si>
  <si>
    <t>住所
電話番号</t>
    <rPh sb="0" eb="2">
      <t>ジュウショ</t>
    </rPh>
    <rPh sb="3" eb="5">
      <t>デンワ</t>
    </rPh>
    <rPh sb="5" eb="7">
      <t>バンゴウ</t>
    </rPh>
    <phoneticPr fontId="13"/>
  </si>
  <si>
    <t>代表者名</t>
    <rPh sb="0" eb="3">
      <t>ダイヒョウシャ</t>
    </rPh>
    <rPh sb="3" eb="4">
      <t>メイ</t>
    </rPh>
    <phoneticPr fontId="13"/>
  </si>
  <si>
    <t>《自社に関する事項》</t>
    <rPh sb="1" eb="3">
      <t>ジシャ</t>
    </rPh>
    <phoneticPr fontId="13"/>
  </si>
  <si>
    <t>注文者との
契約日</t>
    <rPh sb="0" eb="2">
      <t>チュウモン</t>
    </rPh>
    <rPh sb="2" eb="3">
      <t>シャ</t>
    </rPh>
    <rPh sb="6" eb="9">
      <t>ケイヤクビ</t>
    </rPh>
    <phoneticPr fontId="13"/>
  </si>
  <si>
    <t>監督員名</t>
    <rPh sb="0" eb="3">
      <t>カントクイン</t>
    </rPh>
    <rPh sb="3" eb="4">
      <t>メイ</t>
    </rPh>
    <phoneticPr fontId="13"/>
  </si>
  <si>
    <t>外国人建設就労者の従事の状況(有無)</t>
    <phoneticPr fontId="13"/>
  </si>
  <si>
    <t>第</t>
    <rPh sb="0" eb="1">
      <t>ダイ</t>
    </rPh>
    <phoneticPr fontId="10"/>
  </si>
  <si>
    <t>号</t>
    <rPh sb="0" eb="1">
      <t>ゴウ</t>
    </rPh>
    <phoneticPr fontId="10"/>
  </si>
  <si>
    <t xml:space="preserve">
至　　　　　　年　　　月　　　日　　　</t>
    <rPh sb="2" eb="3">
      <t>イタ</t>
    </rPh>
    <rPh sb="9" eb="10">
      <t>ネン</t>
    </rPh>
    <rPh sb="13" eb="14">
      <t>ガツ</t>
    </rPh>
    <rPh sb="17" eb="18">
      <t>ニチ</t>
    </rPh>
    <phoneticPr fontId="13"/>
  </si>
  <si>
    <t>工事業</t>
    <phoneticPr fontId="10"/>
  </si>
  <si>
    <t>同上</t>
    <rPh sb="0" eb="2">
      <t>ドウジョウ</t>
    </rPh>
    <phoneticPr fontId="10"/>
  </si>
  <si>
    <t>現場代理人</t>
    <rPh sb="0" eb="2">
      <t>ゲンバ</t>
    </rPh>
    <rPh sb="2" eb="5">
      <t>ダイリニン</t>
    </rPh>
    <phoneticPr fontId="10"/>
  </si>
  <si>
    <t>令和</t>
    <rPh sb="0" eb="2">
      <t>レイワ</t>
    </rPh>
    <phoneticPr fontId="10"/>
  </si>
  <si>
    <t>一号特定技能外国人の従事の状況（有無）</t>
    <phoneticPr fontId="10"/>
  </si>
  <si>
    <t>施工体制台帳</t>
    <rPh sb="0" eb="2">
      <t>セコウ</t>
    </rPh>
    <rPh sb="2" eb="4">
      <t>タイセイ</t>
    </rPh>
    <rPh sb="4" eb="6">
      <t>ダイチョウ</t>
    </rPh>
    <phoneticPr fontId="10"/>
  </si>
  <si>
    <t>作　　業　　員　　名　　簿</t>
    <phoneticPr fontId="10"/>
  </si>
  <si>
    <t>代表者名</t>
    <phoneticPr fontId="10"/>
  </si>
  <si>
    <t>下請負業者の皆様へ</t>
    <rPh sb="7" eb="8">
      <t>サマ</t>
    </rPh>
    <phoneticPr fontId="10"/>
  </si>
  <si>
    <t>姓</t>
    <rPh sb="0" eb="1">
      <t>セイ</t>
    </rPh>
    <phoneticPr fontId="10"/>
  </si>
  <si>
    <t>名</t>
    <rPh sb="0" eb="1">
      <t>メイ</t>
    </rPh>
    <phoneticPr fontId="10"/>
  </si>
  <si>
    <t>かな（名）</t>
    <rPh sb="3" eb="4">
      <t>ナ</t>
    </rPh>
    <phoneticPr fontId="10"/>
  </si>
  <si>
    <t>かな（姓）</t>
    <rPh sb="3" eb="4">
      <t>セイ</t>
    </rPh>
    <phoneticPr fontId="10"/>
  </si>
  <si>
    <t>住所2（番地以降）</t>
    <rPh sb="0" eb="2">
      <t>ジュウショ</t>
    </rPh>
    <rPh sb="4" eb="6">
      <t>バンチ</t>
    </rPh>
    <rPh sb="6" eb="8">
      <t>イコウ</t>
    </rPh>
    <phoneticPr fontId="10"/>
  </si>
  <si>
    <t>家族連絡先住所</t>
    <rPh sb="0" eb="2">
      <t>カゾク</t>
    </rPh>
    <rPh sb="2" eb="4">
      <t>レンラク</t>
    </rPh>
    <rPh sb="4" eb="5">
      <t>サキ</t>
    </rPh>
    <rPh sb="5" eb="7">
      <t>ジュウショ</t>
    </rPh>
    <phoneticPr fontId="10"/>
  </si>
  <si>
    <t>特殊健康診断の種類</t>
    <rPh sb="0" eb="2">
      <t>トクシュ</t>
    </rPh>
    <rPh sb="2" eb="4">
      <t>ケンコウ</t>
    </rPh>
    <rPh sb="4" eb="6">
      <t>シンダン</t>
    </rPh>
    <rPh sb="7" eb="9">
      <t>シュルイ</t>
    </rPh>
    <phoneticPr fontId="10"/>
  </si>
  <si>
    <t>住所</t>
    <phoneticPr fontId="10"/>
  </si>
  <si>
    <t>番号(第○○○○○号の数字のみ)</t>
    <phoneticPr fontId="10"/>
  </si>
  <si>
    <t>許可（更新）年月日</t>
    <phoneticPr fontId="10"/>
  </si>
  <si>
    <t>外国人建設就労者の従事の状況(有無)</t>
  </si>
  <si>
    <t>監督員名</t>
  </si>
  <si>
    <t>現場代理人名</t>
  </si>
  <si>
    <t>安全衛生責任者名</t>
  </si>
  <si>
    <t>安全衛生推進者名</t>
  </si>
  <si>
    <t>雇用管理責任者名</t>
  </si>
  <si>
    <t>契約日</t>
  </si>
  <si>
    <t>工期（至）</t>
  </si>
  <si>
    <t>工事内容</t>
  </si>
  <si>
    <t>代理人等への申出方法</t>
    <rPh sb="0" eb="3">
      <t>ダイリニン</t>
    </rPh>
    <rPh sb="3" eb="4">
      <t>トウ</t>
    </rPh>
    <rPh sb="6" eb="8">
      <t>モウシデ</t>
    </rPh>
    <rPh sb="8" eb="10">
      <t>ホウホウ</t>
    </rPh>
    <phoneticPr fontId="10"/>
  </si>
  <si>
    <t>郵便番号（000-0000）</t>
    <phoneticPr fontId="10"/>
  </si>
  <si>
    <t>電話（000-0000-0000）</t>
    <phoneticPr fontId="10"/>
  </si>
  <si>
    <t>健保事業所整理記号等</t>
    <rPh sb="0" eb="2">
      <t>ケンポ</t>
    </rPh>
    <rPh sb="2" eb="5">
      <t>ジギョウショ</t>
    </rPh>
    <rPh sb="5" eb="7">
      <t>セイリ</t>
    </rPh>
    <rPh sb="7" eb="9">
      <t>キゴウ</t>
    </rPh>
    <rPh sb="9" eb="10">
      <t>トウ</t>
    </rPh>
    <phoneticPr fontId="10"/>
  </si>
  <si>
    <t>年金事業所整理記号等</t>
    <rPh sb="0" eb="2">
      <t>ネンキン</t>
    </rPh>
    <rPh sb="2" eb="5">
      <t>ジギョウショ</t>
    </rPh>
    <rPh sb="5" eb="7">
      <t>セイリ</t>
    </rPh>
    <rPh sb="7" eb="9">
      <t>キゴウ</t>
    </rPh>
    <rPh sb="9" eb="10">
      <t>トウ</t>
    </rPh>
    <phoneticPr fontId="10"/>
  </si>
  <si>
    <t>No</t>
    <phoneticPr fontId="10"/>
  </si>
  <si>
    <t>説明</t>
    <rPh sb="0" eb="2">
      <t>セツメイ</t>
    </rPh>
    <phoneticPr fontId="10"/>
  </si>
  <si>
    <t>保険番号の下4桁を記載します。たとえば1-2345467890-1の場合「890-1」と記入します。</t>
    <phoneticPr fontId="10"/>
  </si>
  <si>
    <t>有害業務従事者は半年に１回特殊健康診断を受けることが義務付けられています。該当しない場合は空欄で構いません。</t>
    <phoneticPr fontId="10"/>
  </si>
  <si>
    <t>本人と同じ場合は「同上」でOK</t>
    <rPh sb="0" eb="2">
      <t>ホンニン</t>
    </rPh>
    <rPh sb="3" eb="4">
      <t>オナ</t>
    </rPh>
    <rPh sb="5" eb="7">
      <t>バアイ</t>
    </rPh>
    <rPh sb="9" eb="11">
      <t>ドウジョウ</t>
    </rPh>
    <phoneticPr fontId="10"/>
  </si>
  <si>
    <t>最新の日付を入力すること</t>
    <rPh sb="3" eb="5">
      <t>ヒヅケ</t>
    </rPh>
    <rPh sb="6" eb="8">
      <t>ニュウリョク</t>
    </rPh>
    <phoneticPr fontId="10"/>
  </si>
  <si>
    <t>該当職種の経験年数</t>
    <rPh sb="0" eb="2">
      <t>ガイトウ</t>
    </rPh>
    <rPh sb="2" eb="4">
      <t>ショクシュ</t>
    </rPh>
    <rPh sb="5" eb="7">
      <t>ケイケン</t>
    </rPh>
    <rPh sb="7" eb="9">
      <t>ネンスウ</t>
    </rPh>
    <phoneticPr fontId="10"/>
  </si>
  <si>
    <t>都道府県、市区町村まで</t>
    <rPh sb="0" eb="4">
      <t>トドウフケン</t>
    </rPh>
    <rPh sb="5" eb="7">
      <t>シク</t>
    </rPh>
    <rPh sb="7" eb="9">
      <t>チョウソン</t>
    </rPh>
    <phoneticPr fontId="10"/>
  </si>
  <si>
    <t>番地以降</t>
    <rPh sb="0" eb="2">
      <t>バンチ</t>
    </rPh>
    <rPh sb="2" eb="4">
      <t>イコウ</t>
    </rPh>
    <phoneticPr fontId="10"/>
  </si>
  <si>
    <t>000-0000-0000</t>
    <phoneticPr fontId="10"/>
  </si>
  <si>
    <t>特記事項</t>
    <rPh sb="0" eb="2">
      <t>トッキ</t>
    </rPh>
    <rPh sb="2" eb="4">
      <t>ジコウ</t>
    </rPh>
    <phoneticPr fontId="10"/>
  </si>
  <si>
    <t>「型枠大工」「オペレーター」「電気工事工」「とび工」など「該当工事においてどんな役割を担うのか」が分かればOK</t>
    <phoneticPr fontId="10"/>
  </si>
  <si>
    <t>工期（自）</t>
    <phoneticPr fontId="10"/>
  </si>
  <si>
    <t>大臣または知事</t>
    <phoneticPr fontId="10"/>
  </si>
  <si>
    <t>特定または一般</t>
    <phoneticPr fontId="10"/>
  </si>
  <si>
    <t>全建統一様式第５号</t>
    <rPh sb="0" eb="2">
      <t>ゼンケン</t>
    </rPh>
    <rPh sb="2" eb="4">
      <t>トウイツ</t>
    </rPh>
    <rPh sb="4" eb="6">
      <t>ヨウシキ</t>
    </rPh>
    <rPh sb="6" eb="7">
      <t>ダイ</t>
    </rPh>
    <rPh sb="8" eb="9">
      <t>ゴウ</t>
    </rPh>
    <phoneticPr fontId="10"/>
  </si>
  <si>
    <t xml:space="preserve"> 本書面に記載した内容は、作業員名簿として安全衛生管理や
 労働災害発生時の緊急連絡対応のために元請業者に提示する
 ことについて、記載者本人は同意しています。</t>
    <phoneticPr fontId="10"/>
  </si>
  <si>
    <t>新規入場時等教育実施報告書</t>
    <rPh sb="0" eb="2">
      <t>シンキ</t>
    </rPh>
    <rPh sb="2" eb="4">
      <t>ニュウジョウ</t>
    </rPh>
    <phoneticPr fontId="10"/>
  </si>
  <si>
    <t>全建統一様式第７号</t>
    <rPh sb="0" eb="6">
      <t>ゼンケントウイツヨウシキ</t>
    </rPh>
    <rPh sb="6" eb="7">
      <t>ダイ</t>
    </rPh>
    <rPh sb="8" eb="9">
      <t>ゴウ</t>
    </rPh>
    <phoneticPr fontId="10"/>
  </si>
  <si>
    <t>(注) 1． ※印欄には次の記号を入れる。</t>
    <rPh sb="1" eb="2">
      <t>チュウ</t>
    </rPh>
    <rPh sb="8" eb="9">
      <t>イン</t>
    </rPh>
    <rPh sb="9" eb="10">
      <t>ラン</t>
    </rPh>
    <rPh sb="12" eb="13">
      <t>ツギ</t>
    </rPh>
    <rPh sb="14" eb="16">
      <t>キゴウ</t>
    </rPh>
    <rPh sb="17" eb="18">
      <t>イ</t>
    </rPh>
    <phoneticPr fontId="13"/>
  </si>
  <si>
    <t>受入教育
実施年月日</t>
    <rPh sb="0" eb="2">
      <t>ウケイレ</t>
    </rPh>
    <rPh sb="2" eb="4">
      <t>キョウイク</t>
    </rPh>
    <rPh sb="5" eb="7">
      <t>ジッシ</t>
    </rPh>
    <rPh sb="7" eb="10">
      <t>ネンガッピ</t>
    </rPh>
    <phoneticPr fontId="10"/>
  </si>
  <si>
    <t>現住所</t>
    <phoneticPr fontId="10"/>
  </si>
  <si>
    <t>家族連絡先</t>
    <phoneticPr fontId="10"/>
  </si>
  <si>
    <t>年齢</t>
    <phoneticPr fontId="10"/>
  </si>
  <si>
    <t>職種</t>
    <rPh sb="0" eb="1">
      <t>ショク</t>
    </rPh>
    <rPh sb="1" eb="2">
      <t>タネ</t>
    </rPh>
    <phoneticPr fontId="10"/>
  </si>
  <si>
    <t>氏名</t>
    <phoneticPr fontId="10"/>
  </si>
  <si>
    <t>ふりがな</t>
    <phoneticPr fontId="10"/>
  </si>
  <si>
    <t>血圧</t>
    <phoneticPr fontId="10"/>
  </si>
  <si>
    <t>種類</t>
    <phoneticPr fontId="10"/>
  </si>
  <si>
    <t>教育・資格・免許</t>
    <phoneticPr fontId="10"/>
  </si>
  <si>
    <t>技能講習</t>
    <phoneticPr fontId="10"/>
  </si>
  <si>
    <t>免許</t>
    <phoneticPr fontId="10"/>
  </si>
  <si>
    <t>家族TEL</t>
    <rPh sb="0" eb="2">
      <t>カゾク</t>
    </rPh>
    <phoneticPr fontId="10"/>
  </si>
  <si>
    <t>最高-最低
例：120-50</t>
    <rPh sb="0" eb="2">
      <t>サイコウ</t>
    </rPh>
    <rPh sb="3" eb="5">
      <t>サイテイ</t>
    </rPh>
    <phoneticPr fontId="10"/>
  </si>
  <si>
    <t>運転免許等</t>
    <rPh sb="0" eb="2">
      <t>ウンテン</t>
    </rPh>
    <rPh sb="2" eb="4">
      <t>メンキョ</t>
    </rPh>
    <rPh sb="4" eb="5">
      <t>トウ</t>
    </rPh>
    <phoneticPr fontId="10"/>
  </si>
  <si>
    <t>・健康保険組合
・協会けんぽ
・建設国保
・国民健康保険
・適用除外  （※後期高齢者の場合）</t>
    <phoneticPr fontId="10"/>
  </si>
  <si>
    <t>種類の例
・じん肺
・有機溶剤
・鉛
・電離放射線
・特定化学物質
・高気圧業務
・四アルキル鉛
・石綿</t>
    <phoneticPr fontId="10"/>
  </si>
  <si>
    <t>・厚生年金：会社として社会保険に加入してる場合
・国民年金：個人で社会保険に加入している場合
・受給者：65歳以上など既に年金を受け取っている場合</t>
    <phoneticPr fontId="10"/>
  </si>
  <si>
    <t>元請会社名</t>
    <rPh sb="0" eb="2">
      <t>モトウケ</t>
    </rPh>
    <rPh sb="2" eb="5">
      <t>カイシャメイ</t>
    </rPh>
    <phoneticPr fontId="10"/>
  </si>
  <si>
    <t>発注者名</t>
    <rPh sb="0" eb="3">
      <t>ハッチュウシャ</t>
    </rPh>
    <rPh sb="3" eb="4">
      <t>メイ</t>
    </rPh>
    <phoneticPr fontId="10"/>
  </si>
  <si>
    <t>工事名</t>
    <rPh sb="0" eb="3">
      <t>コウジメイ</t>
    </rPh>
    <phoneticPr fontId="10"/>
  </si>
  <si>
    <t>監督員名</t>
    <rPh sb="0" eb="3">
      <t>カントクイン</t>
    </rPh>
    <rPh sb="3" eb="4">
      <t>メイ</t>
    </rPh>
    <phoneticPr fontId="10"/>
  </si>
  <si>
    <t>全建統一様式第１号－乙</t>
    <phoneticPr fontId="10"/>
  </si>
  <si>
    <t>全建統一様式第１号－甲</t>
    <phoneticPr fontId="10"/>
  </si>
  <si>
    <t>全建統一様式第２号</t>
    <rPh sb="0" eb="2">
      <t>ゼンケン</t>
    </rPh>
    <rPh sb="2" eb="4">
      <t>トウイツ</t>
    </rPh>
    <rPh sb="4" eb="6">
      <t>ヨウシキ</t>
    </rPh>
    <rPh sb="6" eb="7">
      <t>ダイ</t>
    </rPh>
    <rPh sb="8" eb="9">
      <t>ゴウ</t>
    </rPh>
    <phoneticPr fontId="10"/>
  </si>
  <si>
    <t>有機溶剤・特定化学物質等持込使用届</t>
    <phoneticPr fontId="10"/>
  </si>
  <si>
    <t>一次会社名</t>
    <rPh sb="0" eb="2">
      <t>イチジ</t>
    </rPh>
    <rPh sb="2" eb="3">
      <t>カイ</t>
    </rPh>
    <rPh sb="3" eb="4">
      <t>シャ</t>
    </rPh>
    <rPh sb="4" eb="5">
      <t>メイ</t>
    </rPh>
    <phoneticPr fontId="10"/>
  </si>
  <si>
    <t>使用場所</t>
    <rPh sb="0" eb="2">
      <t>シヨウ</t>
    </rPh>
    <rPh sb="2" eb="4">
      <t>バショ</t>
    </rPh>
    <phoneticPr fontId="10"/>
  </si>
  <si>
    <t>作業主任者等</t>
    <rPh sb="0" eb="2">
      <t>サギョウ</t>
    </rPh>
    <rPh sb="2" eb="5">
      <t>シュニンシャ</t>
    </rPh>
    <rPh sb="5" eb="6">
      <t>トウ</t>
    </rPh>
    <phoneticPr fontId="10"/>
  </si>
  <si>
    <t>換気等対策</t>
    <rPh sb="0" eb="2">
      <t>カンキ</t>
    </rPh>
    <rPh sb="2" eb="3">
      <t>トウ</t>
    </rPh>
    <rPh sb="3" eb="5">
      <t>タイサク</t>
    </rPh>
    <phoneticPr fontId="10"/>
  </si>
  <si>
    <t>2.危険物とは、ガソリン、灯油、プロパン、アセチレンガス等をいいます。　　</t>
    <phoneticPr fontId="10"/>
  </si>
  <si>
    <t>3.有害物とは、塗装、防水などに使用する有機溶剤、特定化学物質などをいいます。</t>
    <phoneticPr fontId="10"/>
  </si>
  <si>
    <t>氏名</t>
    <rPh sb="0" eb="2">
      <t>シメイ</t>
    </rPh>
    <phoneticPr fontId="10"/>
  </si>
  <si>
    <t>作業手順書</t>
    <rPh sb="0" eb="2">
      <t>サギョウ</t>
    </rPh>
    <rPh sb="2" eb="4">
      <t>テジュン</t>
    </rPh>
    <rPh sb="4" eb="5">
      <t>ショ</t>
    </rPh>
    <phoneticPr fontId="10"/>
  </si>
  <si>
    <t>添付</t>
    <rPh sb="0" eb="2">
      <t>テンプ</t>
    </rPh>
    <phoneticPr fontId="10"/>
  </si>
  <si>
    <t>（　有　・　無　）</t>
    <rPh sb="2" eb="3">
      <t>ア</t>
    </rPh>
    <rPh sb="6" eb="7">
      <t>ナシ</t>
    </rPh>
    <phoneticPr fontId="10"/>
  </si>
  <si>
    <t>会　社　名</t>
    <rPh sb="0" eb="1">
      <t>カイ</t>
    </rPh>
    <rPh sb="2" eb="3">
      <t>シャ</t>
    </rPh>
    <rPh sb="4" eb="5">
      <t>メイ</t>
    </rPh>
    <phoneticPr fontId="13"/>
  </si>
  <si>
    <t>所長名</t>
    <rPh sb="0" eb="1">
      <t>ショ</t>
    </rPh>
    <rPh sb="1" eb="2">
      <t>チョウ</t>
    </rPh>
    <rPh sb="2" eb="3">
      <t>メイ</t>
    </rPh>
    <phoneticPr fontId="13"/>
  </si>
  <si>
    <t>殿</t>
    <rPh sb="0" eb="1">
      <t>ドノ</t>
    </rPh>
    <phoneticPr fontId="13"/>
  </si>
  <si>
    <t>現場代理人</t>
    <rPh sb="0" eb="2">
      <t>ゲンバ</t>
    </rPh>
    <rPh sb="2" eb="5">
      <t>ダイリニン</t>
    </rPh>
    <phoneticPr fontId="13"/>
  </si>
  <si>
    <t>（現場責任者）</t>
    <phoneticPr fontId="13"/>
  </si>
  <si>
    <t>作成</t>
    <rPh sb="0" eb="2">
      <t>サクセイ</t>
    </rPh>
    <phoneticPr fontId="13"/>
  </si>
  <si>
    <t>工事安全衛生計画書</t>
    <phoneticPr fontId="13"/>
  </si>
  <si>
    <t>工事安全衛生方針</t>
    <rPh sb="0" eb="2">
      <t>コウジ</t>
    </rPh>
    <rPh sb="2" eb="4">
      <t>アンゼン</t>
    </rPh>
    <rPh sb="4" eb="6">
      <t>エイセイ</t>
    </rPh>
    <rPh sb="6" eb="8">
      <t>ホウシン</t>
    </rPh>
    <phoneticPr fontId="13"/>
  </si>
  <si>
    <t>工事安全衛生目標</t>
    <rPh sb="0" eb="2">
      <t>コウジ</t>
    </rPh>
    <rPh sb="2" eb="4">
      <t>アンゼン</t>
    </rPh>
    <rPh sb="4" eb="6">
      <t>エイセイ</t>
    </rPh>
    <rPh sb="6" eb="8">
      <t>モクヒョウ</t>
    </rPh>
    <phoneticPr fontId="13"/>
  </si>
  <si>
    <t>工　　種</t>
    <rPh sb="0" eb="1">
      <t>コウ</t>
    </rPh>
    <rPh sb="3" eb="4">
      <t>シュ</t>
    </rPh>
    <phoneticPr fontId="13"/>
  </si>
  <si>
    <t>工種別工事期間</t>
    <rPh sb="0" eb="1">
      <t>コウ</t>
    </rPh>
    <rPh sb="1" eb="3">
      <t>シュベツ</t>
    </rPh>
    <rPh sb="3" eb="5">
      <t>コウジ</t>
    </rPh>
    <rPh sb="5" eb="7">
      <t>キカン</t>
    </rPh>
    <phoneticPr fontId="13"/>
  </si>
  <si>
    <t>日常の安全衛生活動</t>
    <rPh sb="0" eb="2">
      <t>ニチジョウ</t>
    </rPh>
    <rPh sb="3" eb="5">
      <t>アンゼン</t>
    </rPh>
    <rPh sb="5" eb="7">
      <t>エイセイ</t>
    </rPh>
    <rPh sb="7" eb="9">
      <t>カツドウ</t>
    </rPh>
    <phoneticPr fontId="13"/>
  </si>
  <si>
    <t xml:space="preserve"> 資機材・保護具・資格の区分／その種類</t>
    <rPh sb="1" eb="4">
      <t>シキザイ</t>
    </rPh>
    <rPh sb="5" eb="7">
      <t>ホゴ</t>
    </rPh>
    <rPh sb="7" eb="8">
      <t>グ</t>
    </rPh>
    <rPh sb="9" eb="11">
      <t>シカク</t>
    </rPh>
    <rPh sb="12" eb="14">
      <t>クブン</t>
    </rPh>
    <rPh sb="17" eb="19">
      <t>シュルイ</t>
    </rPh>
    <phoneticPr fontId="13"/>
  </si>
  <si>
    <t xml:space="preserve">主な使用機械設備 </t>
    <rPh sb="0" eb="1">
      <t>オモ</t>
    </rPh>
    <rPh sb="2" eb="4">
      <t>シヨウ</t>
    </rPh>
    <rPh sb="4" eb="6">
      <t>キカイ</t>
    </rPh>
    <rPh sb="6" eb="8">
      <t>セツビ</t>
    </rPh>
    <phoneticPr fontId="13"/>
  </si>
  <si>
    <t xml:space="preserve">主な使用機器･工具 </t>
    <rPh sb="0" eb="1">
      <t>オモ</t>
    </rPh>
    <rPh sb="2" eb="4">
      <t>シヨウ</t>
    </rPh>
    <rPh sb="4" eb="6">
      <t>キキ</t>
    </rPh>
    <rPh sb="7" eb="9">
      <t>コウグ</t>
    </rPh>
    <phoneticPr fontId="13"/>
  </si>
  <si>
    <t xml:space="preserve">主な使用資材 </t>
    <rPh sb="0" eb="1">
      <t>オモ</t>
    </rPh>
    <rPh sb="2" eb="4">
      <t>シヨウ</t>
    </rPh>
    <rPh sb="4" eb="6">
      <t>シザイ</t>
    </rPh>
    <phoneticPr fontId="13"/>
  </si>
  <si>
    <t>使用保護具</t>
    <rPh sb="0" eb="1">
      <t>シ</t>
    </rPh>
    <rPh sb="1" eb="2">
      <t>ヨウ</t>
    </rPh>
    <rPh sb="2" eb="3">
      <t>ホ</t>
    </rPh>
    <rPh sb="3" eb="4">
      <t>マモル</t>
    </rPh>
    <rPh sb="4" eb="5">
      <t>グ</t>
    </rPh>
    <phoneticPr fontId="13"/>
  </si>
  <si>
    <t xml:space="preserve">有資格者･配置予定者 </t>
    <rPh sb="0" eb="4">
      <t>ユウシカクシャ</t>
    </rPh>
    <rPh sb="5" eb="7">
      <t>ハイチ</t>
    </rPh>
    <rPh sb="7" eb="10">
      <t>ヨテイシャ</t>
    </rPh>
    <phoneticPr fontId="13"/>
  </si>
  <si>
    <t>　2. リスクの見積り</t>
    <rPh sb="8" eb="10">
      <t>ミツモ</t>
    </rPh>
    <phoneticPr fontId="13"/>
  </si>
  <si>
    <t>　3. リスク低減措置内容の検討</t>
    <rPh sb="7" eb="9">
      <t>テイゲン</t>
    </rPh>
    <rPh sb="9" eb="11">
      <t>ソチ</t>
    </rPh>
    <rPh sb="11" eb="13">
      <t>ナイヨウ</t>
    </rPh>
    <rPh sb="14" eb="16">
      <t>ケントウ</t>
    </rPh>
    <phoneticPr fontId="13"/>
  </si>
  <si>
    <t>作業区分</t>
    <rPh sb="0" eb="2">
      <t>サギョウ</t>
    </rPh>
    <rPh sb="2" eb="4">
      <t>クブン</t>
    </rPh>
    <phoneticPr fontId="13"/>
  </si>
  <si>
    <t>予測される災害（危険性又は有害性）</t>
    <rPh sb="0" eb="2">
      <t>ヨソク</t>
    </rPh>
    <rPh sb="5" eb="7">
      <t>サイガイ</t>
    </rPh>
    <rPh sb="8" eb="11">
      <t>キケンセイ</t>
    </rPh>
    <rPh sb="11" eb="12">
      <t>マタ</t>
    </rPh>
    <rPh sb="13" eb="16">
      <t>ユウガイセイ</t>
    </rPh>
    <phoneticPr fontId="13"/>
  </si>
  <si>
    <t>可能性
(度合)</t>
    <rPh sb="0" eb="3">
      <t>カノウセイ</t>
    </rPh>
    <rPh sb="5" eb="7">
      <t>ドアイ</t>
    </rPh>
    <phoneticPr fontId="13"/>
  </si>
  <si>
    <r>
      <t xml:space="preserve">重大性
</t>
    </r>
    <r>
      <rPr>
        <sz val="9"/>
        <rFont val="ＭＳ 明朝"/>
        <family val="1"/>
        <charset val="128"/>
      </rPr>
      <t>(重篤度)</t>
    </r>
    <rPh sb="0" eb="2">
      <t>ジュウダイ</t>
    </rPh>
    <rPh sb="2" eb="3">
      <t>セイ</t>
    </rPh>
    <rPh sb="5" eb="7">
      <t>ジュウトク</t>
    </rPh>
    <rPh sb="7" eb="8">
      <t>ド</t>
    </rPh>
    <phoneticPr fontId="13"/>
  </si>
  <si>
    <t>見積り</t>
    <rPh sb="0" eb="2">
      <t>ミツモ</t>
    </rPh>
    <phoneticPr fontId="13"/>
  </si>
  <si>
    <t>リスク
レベル</t>
    <phoneticPr fontId="13"/>
  </si>
  <si>
    <t>リスク低減措置</t>
    <rPh sb="3" eb="5">
      <t>テイゲン</t>
    </rPh>
    <rPh sb="5" eb="7">
      <t>ソチ</t>
    </rPh>
    <phoneticPr fontId="13"/>
  </si>
  <si>
    <t>職　　名</t>
    <rPh sb="0" eb="1">
      <t>ショク</t>
    </rPh>
    <rPh sb="3" eb="4">
      <t>メイ</t>
    </rPh>
    <phoneticPr fontId="13"/>
  </si>
  <si>
    <t>氏　　名</t>
    <rPh sb="0" eb="1">
      <t>シ</t>
    </rPh>
    <rPh sb="3" eb="4">
      <t>メイ</t>
    </rPh>
    <phoneticPr fontId="13"/>
  </si>
  <si>
    <t>再下請負会社の関係者の職名・氏名・会社名等</t>
    <rPh sb="0" eb="1">
      <t>サイ</t>
    </rPh>
    <rPh sb="1" eb="3">
      <t>シタウ</t>
    </rPh>
    <rPh sb="3" eb="4">
      <t>オ</t>
    </rPh>
    <rPh sb="4" eb="6">
      <t>カイシャ</t>
    </rPh>
    <rPh sb="7" eb="10">
      <t>カンケイシャ</t>
    </rPh>
    <rPh sb="11" eb="13">
      <t>ショクメイ</t>
    </rPh>
    <rPh sb="14" eb="16">
      <t>シメイ</t>
    </rPh>
    <rPh sb="17" eb="19">
      <t>カイシャ</t>
    </rPh>
    <rPh sb="19" eb="20">
      <t>メイ</t>
    </rPh>
    <rPh sb="20" eb="21">
      <t>トウ</t>
    </rPh>
    <phoneticPr fontId="13"/>
  </si>
  <si>
    <t>店社</t>
    <rPh sb="0" eb="1">
      <t>ミセ</t>
    </rPh>
    <rPh sb="1" eb="2">
      <t>シャ</t>
    </rPh>
    <phoneticPr fontId="13"/>
  </si>
  <si>
    <t>安全衛生担当責任者</t>
    <rPh sb="0" eb="2">
      <t>アンゼン</t>
    </rPh>
    <rPh sb="2" eb="4">
      <t>エイセイ</t>
    </rPh>
    <rPh sb="4" eb="6">
      <t>タントウ</t>
    </rPh>
    <rPh sb="6" eb="9">
      <t>セキニンシャ</t>
    </rPh>
    <phoneticPr fontId="13"/>
  </si>
  <si>
    <t>再　下　請　会　社　名</t>
    <rPh sb="0" eb="1">
      <t>サイ</t>
    </rPh>
    <rPh sb="2" eb="3">
      <t>モト</t>
    </rPh>
    <rPh sb="4" eb="5">
      <t>ショウ</t>
    </rPh>
    <rPh sb="6" eb="7">
      <t>カイ</t>
    </rPh>
    <rPh sb="8" eb="9">
      <t>シャ</t>
    </rPh>
    <rPh sb="10" eb="11">
      <t>メイ</t>
    </rPh>
    <phoneticPr fontId="13"/>
  </si>
  <si>
    <t>工事担当責任者</t>
    <rPh sb="0" eb="2">
      <t>コウジ</t>
    </rPh>
    <rPh sb="2" eb="4">
      <t>タントウ</t>
    </rPh>
    <rPh sb="4" eb="7">
      <t>セキニンシャ</t>
    </rPh>
    <phoneticPr fontId="13"/>
  </si>
  <si>
    <t>次</t>
    <rPh sb="0" eb="1">
      <t>ジ</t>
    </rPh>
    <phoneticPr fontId="13"/>
  </si>
  <si>
    <t>事業所</t>
    <rPh sb="0" eb="3">
      <t>ジギョウショ</t>
    </rPh>
    <phoneticPr fontId="13"/>
  </si>
  <si>
    <t>安全衛生責任者</t>
    <rPh sb="0" eb="2">
      <t>アンゼン</t>
    </rPh>
    <rPh sb="2" eb="4">
      <t>エイセイ</t>
    </rPh>
    <rPh sb="4" eb="7">
      <t>セキニンシャ</t>
    </rPh>
    <phoneticPr fontId="13"/>
  </si>
  <si>
    <t>職長</t>
    <rPh sb="0" eb="2">
      <t>ショクチョウ</t>
    </rPh>
    <phoneticPr fontId="13"/>
  </si>
  <si>
    <t>元請工事業者への提出書類一覧</t>
    <rPh sb="0" eb="2">
      <t>モトウケ</t>
    </rPh>
    <rPh sb="2" eb="4">
      <t>コウジ</t>
    </rPh>
    <rPh sb="4" eb="6">
      <t>ギョウシャ</t>
    </rPh>
    <rPh sb="8" eb="10">
      <t>テイシュツ</t>
    </rPh>
    <rPh sb="10" eb="12">
      <t>ショルイ</t>
    </rPh>
    <rPh sb="12" eb="14">
      <t>イチラン</t>
    </rPh>
    <phoneticPr fontId="13"/>
  </si>
  <si>
    <t>注）□は、ﾚ点でチェック。</t>
    <rPh sb="0" eb="1">
      <t>チュウ</t>
    </rPh>
    <rPh sb="6" eb="7">
      <t>テン</t>
    </rPh>
    <phoneticPr fontId="13"/>
  </si>
  <si>
    <t>　　　</t>
    <phoneticPr fontId="13"/>
  </si>
  <si>
    <t>新規入場時</t>
    <phoneticPr fontId="10"/>
  </si>
  <si>
    <t>雇入時</t>
    <rPh sb="0" eb="2">
      <t>ヤトイイ</t>
    </rPh>
    <rPh sb="2" eb="3">
      <t>ジ</t>
    </rPh>
    <phoneticPr fontId="10"/>
  </si>
  <si>
    <t>(注)　新規入場者調査票が作成される場合は本様式の提出は不要</t>
    <phoneticPr fontId="10"/>
  </si>
  <si>
    <t>年</t>
    <rPh sb="0" eb="1">
      <t>ネン</t>
    </rPh>
    <phoneticPr fontId="13"/>
  </si>
  <si>
    <t>日</t>
    <rPh sb="0" eb="1">
      <t>ヒ</t>
    </rPh>
    <phoneticPr fontId="13"/>
  </si>
  <si>
    <t>・</t>
    <phoneticPr fontId="13"/>
  </si>
  <si>
    <t>）</t>
    <phoneticPr fontId="13"/>
  </si>
  <si>
    <t>氏名</t>
    <rPh sb="0" eb="2">
      <t>シメイ</t>
    </rPh>
    <phoneticPr fontId="13"/>
  </si>
  <si>
    <t>持込時の点検表</t>
    <rPh sb="0" eb="1">
      <t>ジ</t>
    </rPh>
    <rPh sb="1" eb="2">
      <t>コミ</t>
    </rPh>
    <rPh sb="2" eb="3">
      <t>ジ</t>
    </rPh>
    <rPh sb="4" eb="5">
      <t>テン</t>
    </rPh>
    <rPh sb="5" eb="6">
      <t>ケン</t>
    </rPh>
    <rPh sb="6" eb="7">
      <t>ヒョウ</t>
    </rPh>
    <phoneticPr fontId="13"/>
  </si>
  <si>
    <t>〔</t>
    <phoneticPr fontId="13"/>
  </si>
  <si>
    <t>移動式クレーン</t>
    <rPh sb="0" eb="2">
      <t>イドウ</t>
    </rPh>
    <rPh sb="2" eb="3">
      <t>シキ</t>
    </rPh>
    <phoneticPr fontId="13"/>
  </si>
  <si>
    <t>〕</t>
    <phoneticPr fontId="13"/>
  </si>
  <si>
    <t>等</t>
    <rPh sb="0" eb="1">
      <t>トウ</t>
    </rPh>
    <phoneticPr fontId="13"/>
  </si>
  <si>
    <t>使用届</t>
    <rPh sb="0" eb="2">
      <t>シヨウ</t>
    </rPh>
    <rPh sb="2" eb="3">
      <t>トドケ</t>
    </rPh>
    <phoneticPr fontId="13"/>
  </si>
  <si>
    <t>所　有　会　社　名</t>
    <rPh sb="0" eb="1">
      <t>トコロ</t>
    </rPh>
    <rPh sb="2" eb="3">
      <t>ユウ</t>
    </rPh>
    <rPh sb="4" eb="5">
      <t>カイ</t>
    </rPh>
    <rPh sb="6" eb="7">
      <t>シャ</t>
    </rPh>
    <rPh sb="8" eb="9">
      <t>メイ</t>
    </rPh>
    <phoneticPr fontId="13"/>
  </si>
  <si>
    <t>代　表　者　名</t>
    <rPh sb="0" eb="1">
      <t>ダイ</t>
    </rPh>
    <rPh sb="2" eb="3">
      <t>ヒョウ</t>
    </rPh>
    <rPh sb="4" eb="5">
      <t>シャ</t>
    </rPh>
    <rPh sb="6" eb="7">
      <t>メイ</t>
    </rPh>
    <phoneticPr fontId="13"/>
  </si>
  <si>
    <t>　　機　械　名</t>
    <rPh sb="2" eb="3">
      <t>キ</t>
    </rPh>
    <rPh sb="4" eb="5">
      <t>カイ</t>
    </rPh>
    <rPh sb="6" eb="7">
      <t>メイ</t>
    </rPh>
    <phoneticPr fontId="13"/>
  </si>
  <si>
    <t>車両系建設機械</t>
    <rPh sb="0" eb="2">
      <t>シャリョウ</t>
    </rPh>
    <rPh sb="2" eb="3">
      <t>ケイ</t>
    </rPh>
    <rPh sb="3" eb="5">
      <t>ケンセツ</t>
    </rPh>
    <rPh sb="5" eb="7">
      <t>キカイ</t>
    </rPh>
    <phoneticPr fontId="13"/>
  </si>
  <si>
    <t>移動式クレーン等</t>
    <rPh sb="0" eb="2">
      <t>イドウ</t>
    </rPh>
    <rPh sb="2" eb="3">
      <t>シキ</t>
    </rPh>
    <rPh sb="7" eb="8">
      <t>トウ</t>
    </rPh>
    <phoneticPr fontId="13"/>
  </si>
  <si>
    <t>車両系建設機械等</t>
    <rPh sb="0" eb="2">
      <t>シャリョウ</t>
    </rPh>
    <rPh sb="2" eb="3">
      <t>ケイ</t>
    </rPh>
    <rPh sb="3" eb="5">
      <t>ケンセツ</t>
    </rPh>
    <rPh sb="5" eb="7">
      <t>キカイ</t>
    </rPh>
    <rPh sb="7" eb="8">
      <t>トウ</t>
    </rPh>
    <phoneticPr fontId="13"/>
  </si>
  <si>
    <t>作業所名</t>
    <rPh sb="0" eb="2">
      <t>サギョウ</t>
    </rPh>
    <rPh sb="2" eb="3">
      <t>ショ</t>
    </rPh>
    <rPh sb="3" eb="4">
      <t>メイ</t>
    </rPh>
    <phoneticPr fontId="13"/>
  </si>
  <si>
    <t>一次会社名</t>
    <rPh sb="0" eb="2">
      <t>イチジ</t>
    </rPh>
    <rPh sb="2" eb="5">
      <t>カイシャメイ</t>
    </rPh>
    <phoneticPr fontId="13"/>
  </si>
  <si>
    <t>点検事項</t>
    <rPh sb="0" eb="2">
      <t>テンケン</t>
    </rPh>
    <rPh sb="2" eb="4">
      <t>ジコウ</t>
    </rPh>
    <phoneticPr fontId="13"/>
  </si>
  <si>
    <t>点検結果</t>
    <rPh sb="0" eb="2">
      <t>テンケン</t>
    </rPh>
    <rPh sb="2" eb="4">
      <t>ケッカ</t>
    </rPh>
    <phoneticPr fontId="13"/>
  </si>
  <si>
    <t>(a)</t>
    <phoneticPr fontId="13"/>
  </si>
  <si>
    <t>(b)</t>
    <phoneticPr fontId="13"/>
  </si>
  <si>
    <t>作業所長</t>
    <rPh sb="0" eb="2">
      <t>サギョウ</t>
    </rPh>
    <rPh sb="2" eb="3">
      <t>ショ</t>
    </rPh>
    <rPh sb="3" eb="4">
      <t>チョウ</t>
    </rPh>
    <phoneticPr fontId="13"/>
  </si>
  <si>
    <t>殿</t>
    <phoneticPr fontId="13"/>
  </si>
  <si>
    <t>持込会社名</t>
    <rPh sb="0" eb="2">
      <t>モチコミ</t>
    </rPh>
    <rPh sb="2" eb="5">
      <t>カイシャメイ</t>
    </rPh>
    <phoneticPr fontId="13"/>
  </si>
  <si>
    <t>Ａクレーン部（上部旋回体）</t>
    <phoneticPr fontId="13"/>
  </si>
  <si>
    <t xml:space="preserve">安全装置 </t>
    <rPh sb="0" eb="1">
      <t>アン</t>
    </rPh>
    <rPh sb="1" eb="2">
      <t>ゼン</t>
    </rPh>
    <rPh sb="2" eb="3">
      <t>ソウ</t>
    </rPh>
    <rPh sb="3" eb="4">
      <t>チ</t>
    </rPh>
    <phoneticPr fontId="13"/>
  </si>
  <si>
    <t>巻過防止装置</t>
    <rPh sb="0" eb="1">
      <t>マキ</t>
    </rPh>
    <rPh sb="1" eb="2">
      <t>カ</t>
    </rPh>
    <rPh sb="2" eb="4">
      <t>ボウシ</t>
    </rPh>
    <rPh sb="4" eb="6">
      <t>ソウチ</t>
    </rPh>
    <phoneticPr fontId="13"/>
  </si>
  <si>
    <t>Ｄ安全装置</t>
    <rPh sb="1" eb="2">
      <t>アン</t>
    </rPh>
    <rPh sb="2" eb="3">
      <t>ゼン</t>
    </rPh>
    <rPh sb="3" eb="4">
      <t>ソウ</t>
    </rPh>
    <rPh sb="4" eb="5">
      <t>チ</t>
    </rPh>
    <phoneticPr fontId="13"/>
  </si>
  <si>
    <t>各種ロック</t>
    <rPh sb="0" eb="2">
      <t>カクシュ</t>
    </rPh>
    <phoneticPr fontId="13"/>
  </si>
  <si>
    <t>旋回</t>
    <rPh sb="0" eb="2">
      <t>センカイ</t>
    </rPh>
    <phoneticPr fontId="13"/>
  </si>
  <si>
    <t>（</t>
    <phoneticPr fontId="13"/>
  </si>
  <si>
    <t>過負荷防止装置</t>
    <rPh sb="0" eb="3">
      <t>カフカ</t>
    </rPh>
    <rPh sb="3" eb="5">
      <t>ボウシ</t>
    </rPh>
    <rPh sb="5" eb="7">
      <t>ソウチ</t>
    </rPh>
    <phoneticPr fontId="13"/>
  </si>
  <si>
    <t>バケット</t>
    <phoneticPr fontId="13"/>
  </si>
  <si>
    <t>フックのはずれ止め</t>
    <rPh sb="7" eb="8">
      <t>ド</t>
    </rPh>
    <phoneticPr fontId="13"/>
  </si>
  <si>
    <t>ブーム・アーム</t>
    <phoneticPr fontId="13"/>
  </si>
  <si>
    <t>起伏制御装置</t>
    <rPh sb="0" eb="2">
      <t>キフク</t>
    </rPh>
    <rPh sb="2" eb="4">
      <t>セイギョ</t>
    </rPh>
    <rPh sb="4" eb="6">
      <t>ソウチ</t>
    </rPh>
    <phoneticPr fontId="13"/>
  </si>
  <si>
    <t>電話</t>
    <rPh sb="0" eb="2">
      <t>デンワ</t>
    </rPh>
    <phoneticPr fontId="13"/>
  </si>
  <si>
    <t>旋回警報装置</t>
    <rPh sb="0" eb="2">
      <t>センカイ</t>
    </rPh>
    <rPh sb="2" eb="4">
      <t>ケイホウ</t>
    </rPh>
    <rPh sb="4" eb="6">
      <t>ソウチ</t>
    </rPh>
    <phoneticPr fontId="13"/>
  </si>
  <si>
    <t>制御装置・作業装置</t>
    <rPh sb="0" eb="2">
      <t>セイギョ</t>
    </rPh>
    <rPh sb="2" eb="4">
      <t>ソウチ</t>
    </rPh>
    <rPh sb="5" eb="7">
      <t>サギョウ</t>
    </rPh>
    <rPh sb="7" eb="9">
      <t>ソウチ</t>
    </rPh>
    <phoneticPr fontId="13"/>
  </si>
  <si>
    <t>主　巻・補　巻</t>
    <rPh sb="0" eb="1">
      <t>シュ</t>
    </rPh>
    <rPh sb="2" eb="3">
      <t>マキ</t>
    </rPh>
    <rPh sb="4" eb="5">
      <t>ホ</t>
    </rPh>
    <rPh sb="6" eb="7">
      <t>マキ</t>
    </rPh>
    <phoneticPr fontId="13"/>
  </si>
  <si>
    <t xml:space="preserve"> このたび、下記機械等を裏面の点検表により、点検整備のうえ持込・使用しますので、お届けします。
 なお、使用に際しては関係法令に定められた事項を遵守します。</t>
    <phoneticPr fontId="13"/>
  </si>
  <si>
    <t>起　伏・旋　回</t>
    <rPh sb="0" eb="1">
      <t>オ</t>
    </rPh>
    <rPh sb="2" eb="3">
      <t>フク</t>
    </rPh>
    <rPh sb="4" eb="5">
      <t>メグ</t>
    </rPh>
    <rPh sb="6" eb="7">
      <t>カイ</t>
    </rPh>
    <phoneticPr fontId="13"/>
  </si>
  <si>
    <t>警報装置</t>
    <rPh sb="0" eb="2">
      <t>ケイホウ</t>
    </rPh>
    <rPh sb="2" eb="4">
      <t>ソウチ</t>
    </rPh>
    <phoneticPr fontId="13"/>
  </si>
  <si>
    <t>クラッチ</t>
    <phoneticPr fontId="13"/>
  </si>
  <si>
    <t>アウトリガ</t>
    <phoneticPr fontId="13"/>
  </si>
  <si>
    <t>ブレーキ・ロック</t>
    <phoneticPr fontId="13"/>
  </si>
  <si>
    <t>ヘッドガード</t>
    <phoneticPr fontId="13"/>
  </si>
  <si>
    <t>使用会社名</t>
    <rPh sb="0" eb="2">
      <t>シヨウ</t>
    </rPh>
    <rPh sb="2" eb="5">
      <t>カイシャメイ</t>
    </rPh>
    <phoneticPr fontId="13"/>
  </si>
  <si>
    <t>ジブ</t>
    <phoneticPr fontId="13"/>
  </si>
  <si>
    <t>照明</t>
    <rPh sb="0" eb="2">
      <t>ショウメイ</t>
    </rPh>
    <phoneticPr fontId="13"/>
  </si>
  <si>
    <t>㊞</t>
  </si>
  <si>
    <t>滑車</t>
    <rPh sb="0" eb="2">
      <t>カッシャ</t>
    </rPh>
    <phoneticPr fontId="13"/>
  </si>
  <si>
    <t>Ｅ作業装置</t>
    <rPh sb="1" eb="2">
      <t>サク</t>
    </rPh>
    <rPh sb="2" eb="3">
      <t>ギョウ</t>
    </rPh>
    <rPh sb="3" eb="4">
      <t>ソウ</t>
    </rPh>
    <rPh sb="4" eb="5">
      <t>チ</t>
    </rPh>
    <phoneticPr fontId="13"/>
  </si>
  <si>
    <t>操作装置</t>
    <rPh sb="0" eb="2">
      <t>ソウサ</t>
    </rPh>
    <rPh sb="2" eb="4">
      <t>ソウチ</t>
    </rPh>
    <phoneticPr fontId="13"/>
  </si>
  <si>
    <t>フック・バケット</t>
    <phoneticPr fontId="13"/>
  </si>
  <si>
    <t>バケット･ブレード</t>
    <phoneticPr fontId="13"/>
  </si>
  <si>
    <t>名　　称</t>
    <rPh sb="0" eb="1">
      <t>メイ</t>
    </rPh>
    <rPh sb="3" eb="4">
      <t>ショウ</t>
    </rPh>
    <phoneticPr fontId="13"/>
  </si>
  <si>
    <t>メーカー</t>
    <phoneticPr fontId="13"/>
  </si>
  <si>
    <t>規　格　・　性　能</t>
    <rPh sb="0" eb="1">
      <t>キ</t>
    </rPh>
    <rPh sb="2" eb="3">
      <t>カク</t>
    </rPh>
    <rPh sb="6" eb="7">
      <t>セイ</t>
    </rPh>
    <rPh sb="8" eb="9">
      <t>ノウ</t>
    </rPh>
    <phoneticPr fontId="13"/>
  </si>
  <si>
    <t>製造年</t>
    <rPh sb="0" eb="2">
      <t>セイゾウ</t>
    </rPh>
    <rPh sb="2" eb="3">
      <t>ネン</t>
    </rPh>
    <phoneticPr fontId="13"/>
  </si>
  <si>
    <t>管理番号</t>
    <rPh sb="0" eb="2">
      <t>カンリ</t>
    </rPh>
    <rPh sb="2" eb="4">
      <t>バンゴウ</t>
    </rPh>
    <phoneticPr fontId="13"/>
  </si>
  <si>
    <t>ワイヤロープ・チェーン</t>
    <phoneticPr fontId="13"/>
  </si>
  <si>
    <t>（整理番号）</t>
    <rPh sb="1" eb="3">
      <t>セイリ</t>
    </rPh>
    <rPh sb="3" eb="5">
      <t>バンゴウ</t>
    </rPh>
    <phoneticPr fontId="13"/>
  </si>
  <si>
    <t>玉掛用具</t>
    <rPh sb="0" eb="1">
      <t>タマ</t>
    </rPh>
    <rPh sb="1" eb="2">
      <t>ガ</t>
    </rPh>
    <rPh sb="2" eb="4">
      <t>ヨウグ</t>
    </rPh>
    <phoneticPr fontId="13"/>
  </si>
  <si>
    <t>機　　　　 　　械</t>
    <rPh sb="0" eb="1">
      <t>キ</t>
    </rPh>
    <rPh sb="8" eb="9">
      <t>カセ</t>
    </rPh>
    <phoneticPr fontId="13"/>
  </si>
  <si>
    <t>その他</t>
    <rPh sb="2" eb="3">
      <t>タ</t>
    </rPh>
    <phoneticPr fontId="13"/>
  </si>
  <si>
    <t>リーダ</t>
    <phoneticPr fontId="13"/>
  </si>
  <si>
    <t>性能表示</t>
    <rPh sb="0" eb="2">
      <t>セイノウ</t>
    </rPh>
    <rPh sb="2" eb="4">
      <t>ヒョウジ</t>
    </rPh>
    <phoneticPr fontId="13"/>
  </si>
  <si>
    <t>ﾊﾝﾏ･ｵｰｶﾞ･ﾊﾞｲﾌﾞﾛ</t>
    <phoneticPr fontId="13"/>
  </si>
  <si>
    <t>油圧駆動装置</t>
    <rPh sb="0" eb="2">
      <t>ユアツ</t>
    </rPh>
    <rPh sb="2" eb="4">
      <t>クドウ</t>
    </rPh>
    <rPh sb="4" eb="6">
      <t>ソウチ</t>
    </rPh>
    <phoneticPr fontId="13"/>
  </si>
  <si>
    <t>持 込 年 月 日</t>
    <rPh sb="0" eb="1">
      <t>ジ</t>
    </rPh>
    <rPh sb="2" eb="3">
      <t>コミ</t>
    </rPh>
    <rPh sb="4" eb="5">
      <t>トシ</t>
    </rPh>
    <rPh sb="6" eb="7">
      <t>ツキ</t>
    </rPh>
    <rPh sb="8" eb="9">
      <t>ヒ</t>
    </rPh>
    <phoneticPr fontId="13"/>
  </si>
  <si>
    <t>月</t>
    <rPh sb="0" eb="1">
      <t>ガツ</t>
    </rPh>
    <phoneticPr fontId="13"/>
  </si>
  <si>
    <t>使用場所</t>
    <rPh sb="0" eb="2">
      <t>シヨウ</t>
    </rPh>
    <rPh sb="2" eb="4">
      <t>バショ</t>
    </rPh>
    <phoneticPr fontId="13"/>
  </si>
  <si>
    <t>自社・リースの区別</t>
    <rPh sb="0" eb="2">
      <t>ジシャ</t>
    </rPh>
    <rPh sb="7" eb="9">
      <t>クベツ</t>
    </rPh>
    <phoneticPr fontId="13"/>
  </si>
  <si>
    <t>Ｂ車両部（下部走行体）</t>
    <rPh sb="1" eb="3">
      <t>シャリョウ</t>
    </rPh>
    <rPh sb="3" eb="4">
      <t>ブ</t>
    </rPh>
    <phoneticPr fontId="13"/>
  </si>
  <si>
    <t>走行部</t>
    <rPh sb="0" eb="1">
      <t>ソウ</t>
    </rPh>
    <rPh sb="1" eb="2">
      <t>ギョウ</t>
    </rPh>
    <rPh sb="2" eb="3">
      <t>ブ</t>
    </rPh>
    <phoneticPr fontId="13"/>
  </si>
  <si>
    <t>ブレーキ</t>
    <phoneticPr fontId="13"/>
  </si>
  <si>
    <t>つり具等</t>
    <rPh sb="2" eb="3">
      <t>グ</t>
    </rPh>
    <rPh sb="3" eb="4">
      <t>トウ</t>
    </rPh>
    <phoneticPr fontId="13"/>
  </si>
  <si>
    <t>搬出予定年月日</t>
    <rPh sb="0" eb="2">
      <t>ハンシュツ</t>
    </rPh>
    <rPh sb="2" eb="4">
      <t>ヨテイ</t>
    </rPh>
    <rPh sb="4" eb="7">
      <t>ネンガッピ</t>
    </rPh>
    <phoneticPr fontId="13"/>
  </si>
  <si>
    <t>自　社　　・　　リース</t>
    <rPh sb="0" eb="1">
      <t>ジ</t>
    </rPh>
    <rPh sb="2" eb="3">
      <t>シャ</t>
    </rPh>
    <phoneticPr fontId="13"/>
  </si>
  <si>
    <t>ハンドル</t>
    <phoneticPr fontId="13"/>
  </si>
  <si>
    <t>タイヤ</t>
    <phoneticPr fontId="13"/>
  </si>
  <si>
    <t>Ｆ走行部</t>
    <rPh sb="1" eb="2">
      <t>ソウ</t>
    </rPh>
    <rPh sb="2" eb="3">
      <t>ギョウ</t>
    </rPh>
    <rPh sb="3" eb="4">
      <t>ブ</t>
    </rPh>
    <phoneticPr fontId="13"/>
  </si>
  <si>
    <t>運　　転　　者
（ 取　扱　者 ）</t>
    <rPh sb="0" eb="1">
      <t>ウン</t>
    </rPh>
    <rPh sb="3" eb="4">
      <t>テン</t>
    </rPh>
    <rPh sb="6" eb="7">
      <t>シャ</t>
    </rPh>
    <rPh sb="10" eb="11">
      <t>トリ</t>
    </rPh>
    <rPh sb="12" eb="13">
      <t>アツカイ</t>
    </rPh>
    <rPh sb="14" eb="15">
      <t>シャ</t>
    </rPh>
    <phoneticPr fontId="13"/>
  </si>
  <si>
    <t>氏　　　　名</t>
    <rPh sb="0" eb="1">
      <t>シ</t>
    </rPh>
    <rPh sb="5" eb="6">
      <t>メイ</t>
    </rPh>
    <phoneticPr fontId="13"/>
  </si>
  <si>
    <t>資　格　の　種　類</t>
    <rPh sb="0" eb="1">
      <t>シ</t>
    </rPh>
    <rPh sb="2" eb="3">
      <t>カク</t>
    </rPh>
    <rPh sb="6" eb="7">
      <t>タネ</t>
    </rPh>
    <rPh sb="8" eb="9">
      <t>ルイ</t>
    </rPh>
    <phoneticPr fontId="13"/>
  </si>
  <si>
    <t>クローラ</t>
    <phoneticPr fontId="13"/>
  </si>
  <si>
    <t>駐車ブレーキ</t>
    <rPh sb="0" eb="2">
      <t>チュウシャ</t>
    </rPh>
    <phoneticPr fontId="13"/>
  </si>
  <si>
    <t>安全装置等</t>
    <rPh sb="0" eb="1">
      <t>アン</t>
    </rPh>
    <rPh sb="1" eb="2">
      <t>ゼン</t>
    </rPh>
    <rPh sb="2" eb="3">
      <t>ソウ</t>
    </rPh>
    <rPh sb="3" eb="4">
      <t>チ</t>
    </rPh>
    <rPh sb="4" eb="5">
      <t>トウ</t>
    </rPh>
    <phoneticPr fontId="13"/>
  </si>
  <si>
    <t>ブレーキロック</t>
    <phoneticPr fontId="13"/>
  </si>
  <si>
    <t>各種ミラー</t>
    <rPh sb="0" eb="2">
      <t>カクシュ</t>
    </rPh>
    <phoneticPr fontId="13"/>
  </si>
  <si>
    <t>方向指示器</t>
    <rPh sb="0" eb="2">
      <t>ホウコウ</t>
    </rPh>
    <rPh sb="2" eb="5">
      <t>シジキ</t>
    </rPh>
    <phoneticPr fontId="13"/>
  </si>
  <si>
    <t>操縦装置</t>
    <rPh sb="0" eb="2">
      <t>ソウジュウ</t>
    </rPh>
    <rPh sb="2" eb="4">
      <t>ソウチ</t>
    </rPh>
    <phoneticPr fontId="13"/>
  </si>
  <si>
    <t>前後照灯</t>
    <rPh sb="0" eb="2">
      <t>ゼンゴ</t>
    </rPh>
    <rPh sb="2" eb="3">
      <t>ショウ</t>
    </rPh>
    <rPh sb="3" eb="4">
      <t>トウ</t>
    </rPh>
    <phoneticPr fontId="13"/>
  </si>
  <si>
    <t>タイヤ・鉄輪</t>
    <rPh sb="4" eb="5">
      <t>テツ</t>
    </rPh>
    <rPh sb="5" eb="6">
      <t>リン</t>
    </rPh>
    <phoneticPr fontId="13"/>
  </si>
  <si>
    <t>有効期限
自主検査</t>
    <rPh sb="5" eb="7">
      <t>ジシュ</t>
    </rPh>
    <rPh sb="7" eb="9">
      <t>ケンサ</t>
    </rPh>
    <phoneticPr fontId="13"/>
  </si>
  <si>
    <t>定　期</t>
    <rPh sb="0" eb="1">
      <t>サダム</t>
    </rPh>
    <rPh sb="2" eb="3">
      <t>キ</t>
    </rPh>
    <phoneticPr fontId="13"/>
  </si>
  <si>
    <t>年次</t>
    <rPh sb="0" eb="2">
      <t>ネンジ</t>
    </rPh>
    <phoneticPr fontId="13"/>
  </si>
  <si>
    <t>　移動式クレーン
　等の性能検査有
　効期限</t>
    <phoneticPr fontId="13"/>
  </si>
  <si>
    <t>自 動 車
検 査 証
有効期限</t>
    <rPh sb="0" eb="1">
      <t>ジ</t>
    </rPh>
    <rPh sb="2" eb="3">
      <t>ドウ</t>
    </rPh>
    <rPh sb="4" eb="5">
      <t>クルマ</t>
    </rPh>
    <rPh sb="6" eb="7">
      <t>ケン</t>
    </rPh>
    <rPh sb="8" eb="9">
      <t>サ</t>
    </rPh>
    <rPh sb="10" eb="11">
      <t>ショウ</t>
    </rPh>
    <rPh sb="12" eb="14">
      <t>ユウコウ</t>
    </rPh>
    <rPh sb="14" eb="16">
      <t>キゲン</t>
    </rPh>
    <phoneticPr fontId="13"/>
  </si>
  <si>
    <t>左折プロテクター</t>
    <rPh sb="0" eb="2">
      <t>サセツ</t>
    </rPh>
    <phoneticPr fontId="13"/>
  </si>
  <si>
    <t>アウトリガー</t>
    <phoneticPr fontId="13"/>
  </si>
  <si>
    <t>Ｇ電気装置</t>
    <rPh sb="1" eb="3">
      <t>デンキ</t>
    </rPh>
    <rPh sb="3" eb="5">
      <t>ソウチ</t>
    </rPh>
    <phoneticPr fontId="13"/>
  </si>
  <si>
    <t>配電盤</t>
    <rPh sb="0" eb="2">
      <t>ハイデン</t>
    </rPh>
    <rPh sb="2" eb="3">
      <t>バン</t>
    </rPh>
    <phoneticPr fontId="13"/>
  </si>
  <si>
    <t>月次</t>
    <rPh sb="0" eb="2">
      <t>ゲツジ</t>
    </rPh>
    <phoneticPr fontId="13"/>
  </si>
  <si>
    <t>昇降装置</t>
    <rPh sb="0" eb="2">
      <t>ショウコウ</t>
    </rPh>
    <rPh sb="2" eb="4">
      <t>ソウチ</t>
    </rPh>
    <phoneticPr fontId="13"/>
  </si>
  <si>
    <t>配線</t>
    <rPh sb="0" eb="2">
      <t>ハイセン</t>
    </rPh>
    <phoneticPr fontId="13"/>
  </si>
  <si>
    <t>ベッセル</t>
    <phoneticPr fontId="13"/>
  </si>
  <si>
    <t>絶縁</t>
    <rPh sb="0" eb="2">
      <t>ゼツエン</t>
    </rPh>
    <phoneticPr fontId="13"/>
  </si>
  <si>
    <t>特　　定</t>
    <rPh sb="0" eb="1">
      <t>トク</t>
    </rPh>
    <rPh sb="3" eb="4">
      <t>サダム</t>
    </rPh>
    <phoneticPr fontId="13"/>
  </si>
  <si>
    <t>後方監視装置</t>
    <rPh sb="0" eb="2">
      <t>コウホウ</t>
    </rPh>
    <rPh sb="2" eb="4">
      <t>カンシ</t>
    </rPh>
    <rPh sb="4" eb="6">
      <t>ソウチ</t>
    </rPh>
    <phoneticPr fontId="13"/>
  </si>
  <si>
    <t>アース</t>
    <phoneticPr fontId="13"/>
  </si>
  <si>
    <t>Ｃゴンドラ</t>
    <phoneticPr fontId="13"/>
  </si>
  <si>
    <t>突りょう</t>
    <rPh sb="0" eb="1">
      <t>トツ</t>
    </rPh>
    <phoneticPr fontId="13"/>
  </si>
  <si>
    <t>任　意　保　険</t>
    <rPh sb="0" eb="1">
      <t>ニン</t>
    </rPh>
    <rPh sb="2" eb="3">
      <t>イ</t>
    </rPh>
    <rPh sb="4" eb="5">
      <t>タモツ</t>
    </rPh>
    <rPh sb="6" eb="7">
      <t>ケン</t>
    </rPh>
    <phoneticPr fontId="13"/>
  </si>
  <si>
    <t>加入額</t>
    <rPh sb="0" eb="2">
      <t>カニュウ</t>
    </rPh>
    <rPh sb="2" eb="3">
      <t>ガク</t>
    </rPh>
    <phoneticPr fontId="13"/>
  </si>
  <si>
    <t>対人</t>
    <rPh sb="0" eb="2">
      <t>タイジン</t>
    </rPh>
    <phoneticPr fontId="13"/>
  </si>
  <si>
    <t>千円</t>
    <rPh sb="0" eb="2">
      <t>センエン</t>
    </rPh>
    <phoneticPr fontId="13"/>
  </si>
  <si>
    <t>搭乗者</t>
    <rPh sb="0" eb="3">
      <t>トウジョウシャ</t>
    </rPh>
    <phoneticPr fontId="13"/>
  </si>
  <si>
    <t>有 効 期 限</t>
    <rPh sb="0" eb="1">
      <t>ユウ</t>
    </rPh>
    <rPh sb="2" eb="3">
      <t>コウ</t>
    </rPh>
    <rPh sb="4" eb="5">
      <t>キ</t>
    </rPh>
    <rPh sb="6" eb="7">
      <t>キリ</t>
    </rPh>
    <phoneticPr fontId="13"/>
  </si>
  <si>
    <t>作業床</t>
    <rPh sb="0" eb="2">
      <t>サギョウ</t>
    </rPh>
    <rPh sb="2" eb="3">
      <t>ショウ</t>
    </rPh>
    <phoneticPr fontId="13"/>
  </si>
  <si>
    <t>Ｈその他</t>
    <rPh sb="3" eb="4">
      <t>タ</t>
    </rPh>
    <phoneticPr fontId="13"/>
  </si>
  <si>
    <t>対物</t>
    <rPh sb="0" eb="2">
      <t>タイブツ</t>
    </rPh>
    <phoneticPr fontId="13"/>
  </si>
  <si>
    <t>電気装置</t>
    <rPh sb="0" eb="2">
      <t>デンキ</t>
    </rPh>
    <rPh sb="2" eb="4">
      <t>ソウチ</t>
    </rPh>
    <phoneticPr fontId="13"/>
  </si>
  <si>
    <t>ワイヤ・ライフライン</t>
    <phoneticPr fontId="13"/>
  </si>
  <si>
    <t>接触防止措置等</t>
    <rPh sb="0" eb="2">
      <t>セッショク</t>
    </rPh>
    <rPh sb="2" eb="4">
      <t>ボウシ</t>
    </rPh>
    <rPh sb="4" eb="6">
      <t>ソチ</t>
    </rPh>
    <rPh sb="6" eb="7">
      <t>トウ</t>
    </rPh>
    <phoneticPr fontId="13"/>
  </si>
  <si>
    <t>(a)</t>
  </si>
  <si>
    <t>点検日</t>
    <rPh sb="0" eb="2">
      <t>テンケン</t>
    </rPh>
    <rPh sb="2" eb="3">
      <t>ビ</t>
    </rPh>
    <phoneticPr fontId="13"/>
  </si>
  <si>
    <t>年　月　日</t>
    <rPh sb="0" eb="1">
      <t>トシ</t>
    </rPh>
    <rPh sb="2" eb="3">
      <t>ツキ</t>
    </rPh>
    <rPh sb="4" eb="5">
      <t>ヒ</t>
    </rPh>
    <phoneticPr fontId="13"/>
  </si>
  <si>
    <t>点検者</t>
    <rPh sb="0" eb="2">
      <t>テンケン</t>
    </rPh>
    <rPh sb="2" eb="3">
      <t>シャ</t>
    </rPh>
    <phoneticPr fontId="13"/>
  </si>
  <si>
    <t>(ｂ)</t>
    <phoneticPr fontId="13"/>
  </si>
  <si>
    <t xml:space="preserve"> 機械等の特性・そ
 の他その使用上注
 意すべき事項</t>
    <phoneticPr fontId="13"/>
  </si>
  <si>
    <t>（注）</t>
    <rPh sb="1" eb="2">
      <t>チュウ</t>
    </rPh>
    <phoneticPr fontId="13"/>
  </si>
  <si>
    <t>1.</t>
    <phoneticPr fontId="13"/>
  </si>
  <si>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13"/>
  </si>
  <si>
    <t>け出ること。</t>
    <phoneticPr fontId="13"/>
  </si>
  <si>
    <t>2.</t>
    <phoneticPr fontId="13"/>
  </si>
  <si>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13"/>
  </si>
  <si>
    <t>3.</t>
    <phoneticPr fontId="13"/>
  </si>
  <si>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13"/>
  </si>
  <si>
    <t>4.</t>
    <phoneticPr fontId="13"/>
  </si>
  <si>
    <t>元　請　確　認　欄</t>
    <phoneticPr fontId="13"/>
  </si>
  <si>
    <t>受　付　番　号</t>
    <rPh sb="2" eb="3">
      <t>ツ</t>
    </rPh>
    <phoneticPr fontId="13"/>
  </si>
  <si>
    <t>受　付　確　認　者</t>
    <rPh sb="0" eb="1">
      <t>ウケ</t>
    </rPh>
    <rPh sb="2" eb="3">
      <t>ヅケ</t>
    </rPh>
    <rPh sb="4" eb="5">
      <t>アキラ</t>
    </rPh>
    <rPh sb="6" eb="7">
      <t>シノブ</t>
    </rPh>
    <rPh sb="8" eb="9">
      <t>シャ</t>
    </rPh>
    <phoneticPr fontId="13"/>
  </si>
  <si>
    <t>Ｂ，Ｄ，Ｅ欄を使用して点検すること。</t>
    <rPh sb="11" eb="13">
      <t>テンケン</t>
    </rPh>
    <phoneticPr fontId="13"/>
  </si>
  <si>
    <t>担当者</t>
    <rPh sb="0" eb="3">
      <t>タントウシャ</t>
    </rPh>
    <phoneticPr fontId="13"/>
  </si>
  <si>
    <t>5.</t>
    <phoneticPr fontId="13"/>
  </si>
  <si>
    <t>点検結果の(a)は、機械所有会社の確認欄とし、(b)は持込会社又は機械使用会社の確認欄とする。元請が確認するとき</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13"/>
  </si>
  <si>
    <t>は、(b)の欄を利用すること。</t>
    <phoneticPr fontId="13"/>
  </si>
  <si>
    <t>全建統一様式第9号</t>
    <rPh sb="0" eb="1">
      <t>ゼン</t>
    </rPh>
    <rPh sb="1" eb="2">
      <t>ケン</t>
    </rPh>
    <rPh sb="2" eb="4">
      <t>トウイツ</t>
    </rPh>
    <rPh sb="4" eb="6">
      <t>ヨウシキ</t>
    </rPh>
    <rPh sb="6" eb="7">
      <t>ダイ</t>
    </rPh>
    <rPh sb="8" eb="9">
      <t>ゴウ</t>
    </rPh>
    <phoneticPr fontId="13"/>
  </si>
  <si>
    <t>全建統一様式第３号</t>
    <phoneticPr fontId="10"/>
  </si>
  <si>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4">
      <t>ホドコ</t>
    </rPh>
    <rPh sb="14" eb="15">
      <t>タクミ</t>
    </rPh>
    <rPh sb="15" eb="16">
      <t>カラダ</t>
    </rPh>
    <rPh sb="16" eb="17">
      <t>ケイ</t>
    </rPh>
    <rPh sb="17" eb="18">
      <t>ズ</t>
    </rPh>
    <phoneticPr fontId="13"/>
  </si>
  <si>
    <t>自</t>
    <rPh sb="0" eb="1">
      <t>ジ</t>
    </rPh>
    <phoneticPr fontId="13"/>
  </si>
  <si>
    <t>至</t>
    <rPh sb="0" eb="1">
      <t>イタ</t>
    </rPh>
    <phoneticPr fontId="13"/>
  </si>
  <si>
    <t>工事</t>
    <rPh sb="0" eb="2">
      <t>コウジ</t>
    </rPh>
    <phoneticPr fontId="13"/>
  </si>
  <si>
    <t>担当工事内容</t>
    <rPh sb="0" eb="1">
      <t>ニナ</t>
    </rPh>
    <rPh sb="1" eb="2">
      <t>トウ</t>
    </rPh>
    <rPh sb="2" eb="3">
      <t>タクミ</t>
    </rPh>
    <rPh sb="3" eb="4">
      <t>コト</t>
    </rPh>
    <rPh sb="4" eb="5">
      <t>ウチ</t>
    </rPh>
    <rPh sb="5" eb="6">
      <t>カタチ</t>
    </rPh>
    <phoneticPr fontId="13"/>
  </si>
  <si>
    <t>～</t>
    <phoneticPr fontId="13"/>
  </si>
  <si>
    <t>統括安全衛生責任者</t>
    <rPh sb="0" eb="2">
      <t>トウカツ</t>
    </rPh>
    <rPh sb="2" eb="4">
      <t>アンゼン</t>
    </rPh>
    <rPh sb="4" eb="6">
      <t>エイセイ</t>
    </rPh>
    <rPh sb="6" eb="9">
      <t>セキニンシャ</t>
    </rPh>
    <phoneticPr fontId="13"/>
  </si>
  <si>
    <t>※この書類は、下請負業者編成表に基づき、元請業者が作成する。</t>
    <rPh sb="3" eb="5">
      <t>ショルイ</t>
    </rPh>
    <rPh sb="7" eb="10">
      <t>シタウケオイ</t>
    </rPh>
    <rPh sb="10" eb="11">
      <t>ギョウ</t>
    </rPh>
    <rPh sb="11" eb="12">
      <t>シャ</t>
    </rPh>
    <rPh sb="12" eb="14">
      <t>ヘンセイ</t>
    </rPh>
    <rPh sb="14" eb="15">
      <t>ヒョウ</t>
    </rPh>
    <rPh sb="16" eb="17">
      <t>モト</t>
    </rPh>
    <rPh sb="20" eb="22">
      <t>モトウ</t>
    </rPh>
    <rPh sb="22" eb="23">
      <t>ギョウ</t>
    </rPh>
    <rPh sb="23" eb="24">
      <t>シャ</t>
    </rPh>
    <rPh sb="25" eb="27">
      <t>サクセイ</t>
    </rPh>
    <phoneticPr fontId="13"/>
  </si>
  <si>
    <t>全建統一様式第４号</t>
    <phoneticPr fontId="13"/>
  </si>
  <si>
    <t>記</t>
    <rPh sb="0" eb="1">
      <t>キ</t>
    </rPh>
    <phoneticPr fontId="27"/>
  </si>
  <si>
    <t>１　建設工事に関する事項</t>
  </si>
  <si>
    <t>建設工事の名称</t>
    <phoneticPr fontId="27"/>
  </si>
  <si>
    <t>施工場所</t>
  </si>
  <si>
    <t>氏名</t>
  </si>
  <si>
    <t>性別</t>
  </si>
  <si>
    <t>国籍</t>
  </si>
  <si>
    <t>従事させる業務</t>
  </si>
  <si>
    <t>現場入場の期間</t>
  </si>
  <si>
    <t>○添付書類</t>
  </si>
  <si>
    <t>　提出にあたっては下記に該当するものの写し各１部を添付すること</t>
  </si>
  <si>
    <t>　２　パスポート（国籍、氏名等と在留許可のある部分）</t>
  </si>
  <si>
    <t>全建統一様式第11号</t>
    <phoneticPr fontId="10"/>
  </si>
  <si>
    <t>　持 込 機 械 届 済 証</t>
    <rPh sb="1" eb="2">
      <t>モチ</t>
    </rPh>
    <rPh sb="3" eb="4">
      <t>コミ</t>
    </rPh>
    <rPh sb="5" eb="6">
      <t>キ</t>
    </rPh>
    <rPh sb="7" eb="8">
      <t>カイ</t>
    </rPh>
    <rPh sb="9" eb="10">
      <t>トドケ</t>
    </rPh>
    <rPh sb="11" eb="12">
      <t>スミ</t>
    </rPh>
    <rPh sb="13" eb="14">
      <t>ショウ</t>
    </rPh>
    <phoneticPr fontId="13"/>
  </si>
  <si>
    <t>機　種</t>
    <rPh sb="0" eb="1">
      <t>キ</t>
    </rPh>
    <rPh sb="2" eb="3">
      <t>タネ</t>
    </rPh>
    <phoneticPr fontId="13"/>
  </si>
  <si>
    <t>持込会社名</t>
    <rPh sb="0" eb="2">
      <t>モチコミ</t>
    </rPh>
    <rPh sb="2" eb="4">
      <t>カイシャ</t>
    </rPh>
    <rPh sb="4" eb="5">
      <t>メイ</t>
    </rPh>
    <phoneticPr fontId="13"/>
  </si>
  <si>
    <t>運 転 者
（取扱者）</t>
    <rPh sb="0" eb="1">
      <t>ウン</t>
    </rPh>
    <rPh sb="2" eb="3">
      <t>テン</t>
    </rPh>
    <rPh sb="4" eb="5">
      <t>シャ</t>
    </rPh>
    <rPh sb="8" eb="10">
      <t>トリアツカイ</t>
    </rPh>
    <rPh sb="10" eb="11">
      <t>シャ</t>
    </rPh>
    <phoneticPr fontId="13"/>
  </si>
  <si>
    <t>（正）</t>
    <rPh sb="1" eb="2">
      <t>セイ</t>
    </rPh>
    <phoneticPr fontId="13"/>
  </si>
  <si>
    <t>使用会社名</t>
    <rPh sb="0" eb="2">
      <t>シヨウ</t>
    </rPh>
    <rPh sb="2" eb="4">
      <t>カイシャ</t>
    </rPh>
    <rPh sb="4" eb="5">
      <t>メイ</t>
    </rPh>
    <phoneticPr fontId="13"/>
  </si>
  <si>
    <t>（副）</t>
    <rPh sb="1" eb="2">
      <t>フク</t>
    </rPh>
    <phoneticPr fontId="13"/>
  </si>
  <si>
    <t>受付年月日</t>
    <rPh sb="0" eb="2">
      <t>ウケツケ</t>
    </rPh>
    <rPh sb="2" eb="5">
      <t>ネンガッピ</t>
    </rPh>
    <phoneticPr fontId="13"/>
  </si>
  <si>
    <t>受付№</t>
    <rPh sb="0" eb="2">
      <t>ウケツケ</t>
    </rPh>
    <phoneticPr fontId="13"/>
  </si>
  <si>
    <t>　　　　年　　　月　　　日</t>
    <rPh sb="4" eb="5">
      <t>ネン</t>
    </rPh>
    <rPh sb="8" eb="9">
      <t>ガツ</t>
    </rPh>
    <rPh sb="12" eb="13">
      <t>ヒ</t>
    </rPh>
    <phoneticPr fontId="13"/>
  </si>
  <si>
    <t>使　用　期　間</t>
    <rPh sb="0" eb="1">
      <t>ツカ</t>
    </rPh>
    <rPh sb="2" eb="3">
      <t>ヨウ</t>
    </rPh>
    <rPh sb="4" eb="5">
      <t>キ</t>
    </rPh>
    <rPh sb="6" eb="7">
      <t>アイダ</t>
    </rPh>
    <phoneticPr fontId="13"/>
  </si>
  <si>
    <t>日～</t>
    <rPh sb="0" eb="1">
      <t>ニチ</t>
    </rPh>
    <phoneticPr fontId="13"/>
  </si>
  <si>
    <t>月</t>
    <rPh sb="0" eb="1">
      <t>ゲツ</t>
    </rPh>
    <phoneticPr fontId="13"/>
  </si>
  <si>
    <t>日</t>
    <rPh sb="0" eb="1">
      <t>ニチ</t>
    </rPh>
    <phoneticPr fontId="13"/>
  </si>
  <si>
    <t>事業所名</t>
    <rPh sb="0" eb="3">
      <t>ジギョウショ</t>
    </rPh>
    <rPh sb="3" eb="4">
      <t>メイ</t>
    </rPh>
    <phoneticPr fontId="13"/>
  </si>
  <si>
    <t>所長殿</t>
    <rPh sb="0" eb="2">
      <t>ショチョウ</t>
    </rPh>
    <phoneticPr fontId="27"/>
  </si>
  <si>
    <t>全建統一様式第 1 号-甲-別紙</t>
    <rPh sb="0" eb="1">
      <t>ゼン</t>
    </rPh>
    <rPh sb="1" eb="2">
      <t>ケン</t>
    </rPh>
    <rPh sb="2" eb="4">
      <t>トウイツ</t>
    </rPh>
    <rPh sb="4" eb="6">
      <t>ヨウシキ</t>
    </rPh>
    <rPh sb="6" eb="7">
      <t>ダイ</t>
    </rPh>
    <rPh sb="10" eb="11">
      <t>ゴウ</t>
    </rPh>
    <rPh sb="12" eb="13">
      <t>コウ</t>
    </rPh>
    <rPh sb="14" eb="16">
      <t>ベッシ</t>
    </rPh>
    <phoneticPr fontId="27"/>
  </si>
  <si>
    <t>事業所の名称</t>
    <rPh sb="4" eb="6">
      <t>メイショウ</t>
    </rPh>
    <phoneticPr fontId="10"/>
  </si>
  <si>
    <t>施工体制台帳作成建設工事の通知</t>
    <rPh sb="8" eb="10">
      <t>ケンセツ</t>
    </rPh>
    <rPh sb="10" eb="12">
      <t>コウジ</t>
    </rPh>
    <phoneticPr fontId="10"/>
  </si>
  <si>
    <t>　②再下請負業者に対する通知</t>
    <rPh sb="9" eb="10">
      <t>タイ</t>
    </rPh>
    <phoneticPr fontId="10"/>
  </si>
  <si>
    <t>発注者名</t>
    <rPh sb="0" eb="1">
      <t>ハツ</t>
    </rPh>
    <rPh sb="1" eb="2">
      <t>チュウ</t>
    </rPh>
    <rPh sb="2" eb="3">
      <t>シャ</t>
    </rPh>
    <rPh sb="3" eb="4">
      <t>メイ</t>
    </rPh>
    <phoneticPr fontId="13"/>
  </si>
  <si>
    <t>工事名称</t>
    <rPh sb="0" eb="1">
      <t>コウ</t>
    </rPh>
    <rPh sb="1" eb="2">
      <t>コト</t>
    </rPh>
    <rPh sb="2" eb="3">
      <t>メイ</t>
    </rPh>
    <phoneticPr fontId="13"/>
  </si>
  <si>
    <t>監督員への申出方法</t>
    <rPh sb="0" eb="3">
      <t>カントクイン</t>
    </rPh>
    <rPh sb="5" eb="7">
      <t>モウシデ</t>
    </rPh>
    <rPh sb="7" eb="9">
      <t>ホウホウ</t>
    </rPh>
    <phoneticPr fontId="10"/>
  </si>
  <si>
    <t>１．一次下請負業者は、二次下請負業者以下の業者から提出された「届出書」（様式第１号－甲）に</t>
    <phoneticPr fontId="10"/>
  </si>
  <si>
    <t>参考様式第1号　施工体制台帳（工事担当技術者）</t>
    <rPh sb="0" eb="2">
      <t>サンコウ</t>
    </rPh>
    <rPh sb="2" eb="4">
      <t>ヨウシキ</t>
    </rPh>
    <rPh sb="4" eb="5">
      <t>ダイ</t>
    </rPh>
    <rPh sb="6" eb="7">
      <t>ゴウ</t>
    </rPh>
    <rPh sb="8" eb="10">
      <t>セコウ</t>
    </rPh>
    <rPh sb="10" eb="12">
      <t>タイセイ</t>
    </rPh>
    <rPh sb="12" eb="14">
      <t>ダイチョウ</t>
    </rPh>
    <rPh sb="15" eb="17">
      <t>コウジ</t>
    </rPh>
    <rPh sb="17" eb="19">
      <t>タントウ</t>
    </rPh>
    <rPh sb="19" eb="22">
      <t>ギジュツシャ</t>
    </rPh>
    <phoneticPr fontId="29"/>
  </si>
  <si>
    <t>工事担当技術者</t>
    <rPh sb="0" eb="2">
      <t>コウジ</t>
    </rPh>
    <rPh sb="2" eb="4">
      <t>タントウ</t>
    </rPh>
    <rPh sb="4" eb="7">
      <t>ギジュツシャ</t>
    </rPh>
    <phoneticPr fontId="29"/>
  </si>
  <si>
    <t>元請会社名</t>
    <rPh sb="0" eb="1">
      <t>モト</t>
    </rPh>
    <rPh sb="1" eb="2">
      <t>ウ</t>
    </rPh>
    <rPh sb="2" eb="5">
      <t>カイシャメイ</t>
    </rPh>
    <phoneticPr fontId="29"/>
  </si>
  <si>
    <t>会社名</t>
    <rPh sb="0" eb="3">
      <t>カイシャメイ</t>
    </rPh>
    <phoneticPr fontId="29"/>
  </si>
  <si>
    <t>監理技術者・主任技術者</t>
    <rPh sb="0" eb="2">
      <t>カンリ</t>
    </rPh>
    <rPh sb="2" eb="5">
      <t>ギジュツシャ</t>
    </rPh>
    <rPh sb="6" eb="8">
      <t>シュニン</t>
    </rPh>
    <rPh sb="8" eb="11">
      <t>ギジュツシャ</t>
    </rPh>
    <phoneticPr fontId="29"/>
  </si>
  <si>
    <t>主任技術者</t>
    <rPh sb="0" eb="2">
      <t>シュニン</t>
    </rPh>
    <rPh sb="2" eb="5">
      <t>ギジュツシャ</t>
    </rPh>
    <phoneticPr fontId="29"/>
  </si>
  <si>
    <t>生年月日</t>
    <rPh sb="0" eb="2">
      <t>セイネン</t>
    </rPh>
    <rPh sb="2" eb="4">
      <t>ガッピ</t>
    </rPh>
    <phoneticPr fontId="29"/>
  </si>
  <si>
    <t>専任区分</t>
    <rPh sb="0" eb="2">
      <t>センニン</t>
    </rPh>
    <rPh sb="2" eb="4">
      <t>クブン</t>
    </rPh>
    <phoneticPr fontId="29"/>
  </si>
  <si>
    <t>専任・非専任</t>
    <rPh sb="0" eb="2">
      <t>センニン</t>
    </rPh>
    <rPh sb="3" eb="4">
      <t>ヒ</t>
    </rPh>
    <rPh sb="4" eb="6">
      <t>センニン</t>
    </rPh>
    <phoneticPr fontId="29"/>
  </si>
  <si>
    <t>【写真貼付欄】</t>
    <phoneticPr fontId="29"/>
  </si>
  <si>
    <t>【写真貼付欄】</t>
  </si>
  <si>
    <t>　参考様式第2号  施工体制台帳（監理（主任）技術者用名札）</t>
    <rPh sb="1" eb="3">
      <t>サンコウ</t>
    </rPh>
    <rPh sb="3" eb="5">
      <t>ヨウシキ</t>
    </rPh>
    <rPh sb="5" eb="6">
      <t>ダイ</t>
    </rPh>
    <rPh sb="7" eb="8">
      <t>ゴウ</t>
    </rPh>
    <rPh sb="10" eb="12">
      <t>セコウ</t>
    </rPh>
    <rPh sb="12" eb="14">
      <t>タイセイ</t>
    </rPh>
    <rPh sb="14" eb="16">
      <t>ダイチョウ</t>
    </rPh>
    <rPh sb="17" eb="19">
      <t>カンリ</t>
    </rPh>
    <rPh sb="20" eb="22">
      <t>シュニン</t>
    </rPh>
    <rPh sb="23" eb="26">
      <t>ギジュツシャ</t>
    </rPh>
    <rPh sb="26" eb="27">
      <t>ヨウ</t>
    </rPh>
    <rPh sb="27" eb="29">
      <t>ナフダ</t>
    </rPh>
    <phoneticPr fontId="13"/>
  </si>
  <si>
    <t xml:space="preserve"> 請負者は、監理技術者、主任技術者（下請負を含む）及び元請負の専門技術者（専任している</t>
    <rPh sb="1" eb="3">
      <t>ウケオイ</t>
    </rPh>
    <rPh sb="3" eb="4">
      <t>シャ</t>
    </rPh>
    <rPh sb="6" eb="8">
      <t>カンリ</t>
    </rPh>
    <rPh sb="8" eb="10">
      <t>ギジュツ</t>
    </rPh>
    <rPh sb="10" eb="11">
      <t>シャ</t>
    </rPh>
    <rPh sb="12" eb="14">
      <t>シュニン</t>
    </rPh>
    <rPh sb="14" eb="17">
      <t>ギジュツシャ</t>
    </rPh>
    <rPh sb="18" eb="19">
      <t>シタ</t>
    </rPh>
    <rPh sb="19" eb="21">
      <t>ウケオイ</t>
    </rPh>
    <rPh sb="22" eb="23">
      <t>フク</t>
    </rPh>
    <rPh sb="25" eb="26">
      <t>オヨ</t>
    </rPh>
    <rPh sb="27" eb="28">
      <t>モト</t>
    </rPh>
    <rPh sb="28" eb="30">
      <t>ウケオイ</t>
    </rPh>
    <rPh sb="31" eb="33">
      <t>センモン</t>
    </rPh>
    <rPh sb="33" eb="35">
      <t>ギジュツ</t>
    </rPh>
    <rPh sb="35" eb="36">
      <t>シャ</t>
    </rPh>
    <rPh sb="37" eb="39">
      <t>センニン</t>
    </rPh>
    <phoneticPr fontId="13"/>
  </si>
  <si>
    <t xml:space="preserve"> 場合にのみ）に、工事現場内において、工事名、工期、顔写真、所属会社名及び社印の入った</t>
    <rPh sb="1" eb="3">
      <t>バアイ</t>
    </rPh>
    <rPh sb="9" eb="11">
      <t>コウジ</t>
    </rPh>
    <rPh sb="11" eb="13">
      <t>ゲンバ</t>
    </rPh>
    <rPh sb="13" eb="14">
      <t>ナイ</t>
    </rPh>
    <rPh sb="19" eb="21">
      <t>コウジ</t>
    </rPh>
    <rPh sb="21" eb="22">
      <t>メイ</t>
    </rPh>
    <rPh sb="23" eb="25">
      <t>コウキ</t>
    </rPh>
    <rPh sb="26" eb="27">
      <t>カオ</t>
    </rPh>
    <rPh sb="27" eb="29">
      <t>シャシン</t>
    </rPh>
    <rPh sb="30" eb="32">
      <t>ショゾク</t>
    </rPh>
    <rPh sb="32" eb="34">
      <t>カイシャ</t>
    </rPh>
    <rPh sb="34" eb="35">
      <t>メイ</t>
    </rPh>
    <rPh sb="35" eb="36">
      <t>オヨ</t>
    </rPh>
    <rPh sb="37" eb="39">
      <t>シャイン</t>
    </rPh>
    <rPh sb="40" eb="41">
      <t>ハイ</t>
    </rPh>
    <phoneticPr fontId="13"/>
  </si>
  <si>
    <t xml:space="preserve"> 名札を着用させるものとする。</t>
    <rPh sb="1" eb="3">
      <t>ナフダ</t>
    </rPh>
    <rPh sb="4" eb="6">
      <t>チャクヨウ</t>
    </rPh>
    <phoneticPr fontId="13"/>
  </si>
  <si>
    <t>監理（主任）技術者</t>
    <rPh sb="0" eb="2">
      <t>カンリ</t>
    </rPh>
    <rPh sb="3" eb="5">
      <t>シュニン</t>
    </rPh>
    <rPh sb="6" eb="9">
      <t>ギジュツシャ</t>
    </rPh>
    <phoneticPr fontId="13"/>
  </si>
  <si>
    <t>自</t>
    <phoneticPr fontId="13"/>
  </si>
  <si>
    <t>年</t>
    <phoneticPr fontId="13"/>
  </si>
  <si>
    <t>月</t>
    <phoneticPr fontId="13"/>
  </si>
  <si>
    <t>日</t>
    <phoneticPr fontId="13"/>
  </si>
  <si>
    <t>　 　　　</t>
    <phoneticPr fontId="13"/>
  </si>
  <si>
    <t>至</t>
    <phoneticPr fontId="13"/>
  </si>
  <si>
    <t>会社</t>
    <rPh sb="0" eb="2">
      <t>カイシャ</t>
    </rPh>
    <phoneticPr fontId="13"/>
  </si>
  <si>
    <t>注１）用紙の大きさは名刺サイズ以上とする。</t>
    <rPh sb="0" eb="1">
      <t>チュウ</t>
    </rPh>
    <rPh sb="3" eb="5">
      <t>ヨウシ</t>
    </rPh>
    <rPh sb="6" eb="7">
      <t>オオ</t>
    </rPh>
    <rPh sb="10" eb="12">
      <t>メイシ</t>
    </rPh>
    <rPh sb="15" eb="17">
      <t>イジョウ</t>
    </rPh>
    <phoneticPr fontId="13"/>
  </si>
  <si>
    <t>注２）所属会社の社印とする。</t>
    <rPh sb="0" eb="1">
      <t>チュウ</t>
    </rPh>
    <rPh sb="3" eb="5">
      <t>ショゾク</t>
    </rPh>
    <rPh sb="5" eb="7">
      <t>カイシャ</t>
    </rPh>
    <rPh sb="8" eb="10">
      <t>シャイン</t>
    </rPh>
    <phoneticPr fontId="13"/>
  </si>
  <si>
    <t>（注釈）官庁工事においては、平成１３年３月３０日付、国コ企第３号により作成し</t>
    <phoneticPr fontId="13"/>
  </si>
  <si>
    <t>着用することが義務づけられた。</t>
    <phoneticPr fontId="10"/>
  </si>
  <si>
    <t>工事名</t>
    <rPh sb="0" eb="3">
      <t>コウジメイ</t>
    </rPh>
    <phoneticPr fontId="13"/>
  </si>
  <si>
    <t>会 社 名</t>
    <rPh sb="0" eb="1">
      <t>カイ</t>
    </rPh>
    <rPh sb="2" eb="3">
      <t>シャ</t>
    </rPh>
    <rPh sb="4" eb="5">
      <t>メイ</t>
    </rPh>
    <phoneticPr fontId="13"/>
  </si>
  <si>
    <t>所　 長　 名</t>
    <rPh sb="0" eb="1">
      <t>ショ</t>
    </rPh>
    <rPh sb="3" eb="4">
      <t>チョウ</t>
    </rPh>
    <rPh sb="6" eb="7">
      <t>メイ</t>
    </rPh>
    <phoneticPr fontId="13"/>
  </si>
  <si>
    <t>年度</t>
    <phoneticPr fontId="13"/>
  </si>
  <si>
    <t>（　　年　　月　～　　年　　月）</t>
    <phoneticPr fontId="13"/>
  </si>
  <si>
    <t>安全衛生計画書</t>
    <phoneticPr fontId="13"/>
  </si>
  <si>
    <t>安全衛生方針</t>
    <rPh sb="0" eb="2">
      <t>アンゼン</t>
    </rPh>
    <rPh sb="2" eb="4">
      <t>エイセイ</t>
    </rPh>
    <rPh sb="4" eb="6">
      <t>ホウシン</t>
    </rPh>
    <phoneticPr fontId="13"/>
  </si>
  <si>
    <t>安全衛生目標</t>
    <rPh sb="0" eb="2">
      <t>アンゼン</t>
    </rPh>
    <rPh sb="2" eb="4">
      <t>エイセイ</t>
    </rPh>
    <rPh sb="4" eb="6">
      <t>モクヒョウ</t>
    </rPh>
    <phoneticPr fontId="13"/>
  </si>
  <si>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1">
      <t>ユウガイ</t>
    </rPh>
    <rPh sb="21" eb="22">
      <t>セイ</t>
    </rPh>
    <phoneticPr fontId="13"/>
  </si>
  <si>
    <t>安　　全　　衛　　生　　計　　画</t>
    <rPh sb="0" eb="1">
      <t>アン</t>
    </rPh>
    <rPh sb="3" eb="4">
      <t>ゼン</t>
    </rPh>
    <rPh sb="6" eb="7">
      <t>マモル</t>
    </rPh>
    <rPh sb="9" eb="10">
      <t>ショウ</t>
    </rPh>
    <rPh sb="12" eb="13">
      <t>ケイ</t>
    </rPh>
    <rPh sb="15" eb="16">
      <t>ガ</t>
    </rPh>
    <phoneticPr fontId="13"/>
  </si>
  <si>
    <t>重点施策</t>
    <rPh sb="0" eb="2">
      <t>ジュウテン</t>
    </rPh>
    <rPh sb="2" eb="4">
      <t>シサク</t>
    </rPh>
    <phoneticPr fontId="13"/>
  </si>
  <si>
    <t>実施事項</t>
    <rPh sb="0" eb="2">
      <t>ジッシ</t>
    </rPh>
    <rPh sb="2" eb="4">
      <t>ジコウ</t>
    </rPh>
    <phoneticPr fontId="13"/>
  </si>
  <si>
    <t>管理目標
（管理点）</t>
    <rPh sb="0" eb="2">
      <t>カンリ</t>
    </rPh>
    <rPh sb="2" eb="4">
      <t>モクヒョウ</t>
    </rPh>
    <rPh sb="6" eb="8">
      <t>カンリ</t>
    </rPh>
    <rPh sb="8" eb="9">
      <t>テン</t>
    </rPh>
    <phoneticPr fontId="13"/>
  </si>
  <si>
    <t>実施担当</t>
    <rPh sb="0" eb="2">
      <t>ジッシ</t>
    </rPh>
    <rPh sb="2" eb="4">
      <t>タントウ</t>
    </rPh>
    <phoneticPr fontId="13"/>
  </si>
  <si>
    <t>実施スケジュールと評価スケジュール</t>
    <rPh sb="0" eb="2">
      <t>ジッシ</t>
    </rPh>
    <rPh sb="9" eb="11">
      <t>ヒョウカ</t>
    </rPh>
    <phoneticPr fontId="13"/>
  </si>
  <si>
    <t>実施上の留意点</t>
    <rPh sb="0" eb="2">
      <t>ジッシ</t>
    </rPh>
    <rPh sb="2" eb="3">
      <t>ジョウ</t>
    </rPh>
    <rPh sb="4" eb="5">
      <t>ドメ</t>
    </rPh>
    <rPh sb="5" eb="6">
      <t>イ</t>
    </rPh>
    <rPh sb="6" eb="7">
      <t>テン</t>
    </rPh>
    <phoneticPr fontId="13"/>
  </si>
  <si>
    <t>4月～6月</t>
    <rPh sb="1" eb="2">
      <t>ガツ</t>
    </rPh>
    <rPh sb="4" eb="5">
      <t>ガツ</t>
    </rPh>
    <phoneticPr fontId="13"/>
  </si>
  <si>
    <t>7月～9月</t>
    <rPh sb="1" eb="2">
      <t>ガツ</t>
    </rPh>
    <rPh sb="4" eb="5">
      <t>ガツ</t>
    </rPh>
    <phoneticPr fontId="13"/>
  </si>
  <si>
    <t>10月～11月</t>
    <rPh sb="2" eb="3">
      <t>ガツ</t>
    </rPh>
    <rPh sb="6" eb="7">
      <t>ガツ</t>
    </rPh>
    <phoneticPr fontId="13"/>
  </si>
  <si>
    <t>1月～3月</t>
    <rPh sb="1" eb="2">
      <t>ガツ</t>
    </rPh>
    <rPh sb="4" eb="5">
      <t>ガツ</t>
    </rPh>
    <phoneticPr fontId="13"/>
  </si>
  <si>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13"/>
  </si>
  <si>
    <t>重点対策</t>
    <rPh sb="0" eb="2">
      <t>ジュウテン</t>
    </rPh>
    <rPh sb="2" eb="4">
      <t>タイサク</t>
    </rPh>
    <phoneticPr fontId="13"/>
  </si>
  <si>
    <t>安　　全　　衛　　生　　行　　事</t>
    <rPh sb="0" eb="1">
      <t>アン</t>
    </rPh>
    <rPh sb="3" eb="4">
      <t>ゼン</t>
    </rPh>
    <rPh sb="6" eb="7">
      <t>マモル</t>
    </rPh>
    <rPh sb="9" eb="10">
      <t>ショウ</t>
    </rPh>
    <rPh sb="12" eb="13">
      <t>ギョウ</t>
    </rPh>
    <rPh sb="15" eb="16">
      <t>コト</t>
    </rPh>
    <phoneticPr fontId="13"/>
  </si>
  <si>
    <t>4月</t>
    <rPh sb="1" eb="2">
      <t>ガツ</t>
    </rPh>
    <phoneticPr fontId="13"/>
  </si>
  <si>
    <t>10月</t>
    <rPh sb="2" eb="3">
      <t>ガツ</t>
    </rPh>
    <phoneticPr fontId="13"/>
  </si>
  <si>
    <t>5月</t>
  </si>
  <si>
    <t>11月</t>
  </si>
  <si>
    <t>6月</t>
  </si>
  <si>
    <t>12月</t>
  </si>
  <si>
    <t>7月</t>
  </si>
  <si>
    <t>1月</t>
  </si>
  <si>
    <t>8月</t>
  </si>
  <si>
    <t>2月</t>
  </si>
  <si>
    <t>9月</t>
  </si>
  <si>
    <t>3月</t>
  </si>
  <si>
    <t>安　全　衛　生　管　理　体　制</t>
    <rPh sb="0" eb="1">
      <t>アン</t>
    </rPh>
    <rPh sb="2" eb="3">
      <t>ゼン</t>
    </rPh>
    <rPh sb="4" eb="5">
      <t>マモル</t>
    </rPh>
    <rPh sb="6" eb="7">
      <t>ショウ</t>
    </rPh>
    <rPh sb="8" eb="9">
      <t>カン</t>
    </rPh>
    <rPh sb="10" eb="11">
      <t>リ</t>
    </rPh>
    <rPh sb="12" eb="13">
      <t>カラダ</t>
    </rPh>
    <rPh sb="14" eb="15">
      <t>セイ</t>
    </rPh>
    <phoneticPr fontId="13"/>
  </si>
  <si>
    <t>管　理　者　区　分</t>
    <rPh sb="0" eb="1">
      <t>カン</t>
    </rPh>
    <rPh sb="2" eb="3">
      <t>リ</t>
    </rPh>
    <rPh sb="4" eb="5">
      <t>シャ</t>
    </rPh>
    <rPh sb="6" eb="7">
      <t>ク</t>
    </rPh>
    <rPh sb="8" eb="9">
      <t>ブン</t>
    </rPh>
    <phoneticPr fontId="13"/>
  </si>
  <si>
    <t>役　　職　　名</t>
    <rPh sb="0" eb="1">
      <t>エキ</t>
    </rPh>
    <rPh sb="3" eb="4">
      <t>ショク</t>
    </rPh>
    <rPh sb="6" eb="7">
      <t>メイ</t>
    </rPh>
    <phoneticPr fontId="13"/>
  </si>
  <si>
    <t>安全衛生担当役員</t>
    <rPh sb="0" eb="2">
      <t>アンゼン</t>
    </rPh>
    <rPh sb="2" eb="4">
      <t>エイセイ</t>
    </rPh>
    <rPh sb="4" eb="6">
      <t>タントウ</t>
    </rPh>
    <rPh sb="6" eb="8">
      <t>ヤクイン</t>
    </rPh>
    <phoneticPr fontId="13"/>
  </si>
  <si>
    <t>雇用管理責任者</t>
    <rPh sb="0" eb="2">
      <t>コヨウ</t>
    </rPh>
    <rPh sb="2" eb="4">
      <t>カンリ</t>
    </rPh>
    <rPh sb="4" eb="6">
      <t>セキニン</t>
    </rPh>
    <rPh sb="6" eb="7">
      <t>シャ</t>
    </rPh>
    <phoneticPr fontId="13"/>
  </si>
  <si>
    <t>総括安全衛生管理者</t>
    <rPh sb="0" eb="2">
      <t>ソウカツ</t>
    </rPh>
    <rPh sb="2" eb="4">
      <t>アンゼン</t>
    </rPh>
    <rPh sb="4" eb="6">
      <t>エイセイ</t>
    </rPh>
    <rPh sb="6" eb="8">
      <t>カンリ</t>
    </rPh>
    <rPh sb="8" eb="9">
      <t>シャ</t>
    </rPh>
    <phoneticPr fontId="13"/>
  </si>
  <si>
    <t>安全管理者</t>
    <rPh sb="0" eb="2">
      <t>アンゼン</t>
    </rPh>
    <rPh sb="2" eb="4">
      <t>カンリ</t>
    </rPh>
    <rPh sb="4" eb="5">
      <t>シャ</t>
    </rPh>
    <phoneticPr fontId="13"/>
  </si>
  <si>
    <t>衛生管理者</t>
    <rPh sb="0" eb="2">
      <t>エイセイ</t>
    </rPh>
    <rPh sb="2" eb="4">
      <t>カンリ</t>
    </rPh>
    <rPh sb="4" eb="5">
      <t>シャ</t>
    </rPh>
    <phoneticPr fontId="13"/>
  </si>
  <si>
    <t>安全衛生推進者</t>
    <rPh sb="0" eb="2">
      <t>アンゼン</t>
    </rPh>
    <rPh sb="2" eb="4">
      <t>エイセイ</t>
    </rPh>
    <rPh sb="4" eb="7">
      <t>スイシンシャ</t>
    </rPh>
    <phoneticPr fontId="13"/>
  </si>
  <si>
    <t>＜摘要＞</t>
    <rPh sb="1" eb="3">
      <t>テキヨウ</t>
    </rPh>
    <phoneticPr fontId="13"/>
  </si>
  <si>
    <t>・常時100人以上の労働者を使用するとき</t>
    <rPh sb="1" eb="3">
      <t>ジョウジ</t>
    </rPh>
    <rPh sb="6" eb="7">
      <t>ニン</t>
    </rPh>
    <rPh sb="7" eb="9">
      <t>イジョウ</t>
    </rPh>
    <rPh sb="10" eb="13">
      <t>ロウドウシャ</t>
    </rPh>
    <rPh sb="14" eb="16">
      <t>シヨウ</t>
    </rPh>
    <phoneticPr fontId="13"/>
  </si>
  <si>
    <t>→</t>
    <phoneticPr fontId="13"/>
  </si>
  <si>
    <t>総括安全衛生管理者を選任</t>
    <rPh sb="0" eb="2">
      <t>ソウカツ</t>
    </rPh>
    <rPh sb="2" eb="4">
      <t>アンゼン</t>
    </rPh>
    <rPh sb="4" eb="6">
      <t>エイセイ</t>
    </rPh>
    <rPh sb="6" eb="8">
      <t>カンリ</t>
    </rPh>
    <rPh sb="8" eb="9">
      <t>シャ</t>
    </rPh>
    <rPh sb="10" eb="12">
      <t>センニン</t>
    </rPh>
    <phoneticPr fontId="13"/>
  </si>
  <si>
    <t>・常時50人以上の労働者を使用するとき</t>
    <rPh sb="1" eb="3">
      <t>ジョウジ</t>
    </rPh>
    <rPh sb="5" eb="6">
      <t>ニン</t>
    </rPh>
    <rPh sb="6" eb="8">
      <t>イジョウ</t>
    </rPh>
    <rPh sb="9" eb="12">
      <t>ロウドウシャ</t>
    </rPh>
    <rPh sb="13" eb="15">
      <t>シヨウ</t>
    </rPh>
    <phoneticPr fontId="13"/>
  </si>
  <si>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13"/>
  </si>
  <si>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13"/>
  </si>
  <si>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13"/>
  </si>
  <si>
    <t>特　記　事　項</t>
    <rPh sb="0" eb="1">
      <t>トク</t>
    </rPh>
    <rPh sb="2" eb="3">
      <t>キ</t>
    </rPh>
    <rPh sb="4" eb="5">
      <t>コト</t>
    </rPh>
    <rPh sb="6" eb="7">
      <t>コウ</t>
    </rPh>
    <phoneticPr fontId="13"/>
  </si>
  <si>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13"/>
  </si>
  <si>
    <t>参考様式第3号</t>
    <phoneticPr fontId="13"/>
  </si>
  <si>
    <t>生年月日</t>
    <rPh sb="0" eb="2">
      <t>セイネン</t>
    </rPh>
    <rPh sb="2" eb="4">
      <t>ガッピ</t>
    </rPh>
    <phoneticPr fontId="13"/>
  </si>
  <si>
    <t>至</t>
    <rPh sb="0" eb="1">
      <t>イタル</t>
    </rPh>
    <phoneticPr fontId="13"/>
  </si>
  <si>
    <t>電動工具</t>
    <rPh sb="0" eb="1">
      <t>デン</t>
    </rPh>
    <rPh sb="1" eb="2">
      <t>ドウ</t>
    </rPh>
    <rPh sb="2" eb="3">
      <t>タクミ</t>
    </rPh>
    <rPh sb="3" eb="4">
      <t>グ</t>
    </rPh>
    <phoneticPr fontId="13"/>
  </si>
  <si>
    <t>点検</t>
    <rPh sb="0" eb="2">
      <t>テンケン</t>
    </rPh>
    <phoneticPr fontId="13"/>
  </si>
  <si>
    <t>持込機械等</t>
    <rPh sb="0" eb="2">
      <t>モチコミ</t>
    </rPh>
    <rPh sb="2" eb="4">
      <t>キカイ</t>
    </rPh>
    <rPh sb="4" eb="5">
      <t>トウ</t>
    </rPh>
    <phoneticPr fontId="13"/>
  </si>
  <si>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13"/>
  </si>
  <si>
    <t>電気溶接機</t>
    <rPh sb="0" eb="2">
      <t>デンキ</t>
    </rPh>
    <rPh sb="2" eb="4">
      <t>ヨウセツ</t>
    </rPh>
    <rPh sb="4" eb="5">
      <t>キ</t>
    </rPh>
    <phoneticPr fontId="13"/>
  </si>
  <si>
    <t>番号　</t>
    <rPh sb="0" eb="1">
      <t>バン</t>
    </rPh>
    <rPh sb="1" eb="2">
      <t>ゴウ</t>
    </rPh>
    <phoneticPr fontId="13"/>
  </si>
  <si>
    <t>1）</t>
    <phoneticPr fontId="13"/>
  </si>
  <si>
    <t>電動カンナ</t>
    <rPh sb="0" eb="2">
      <t>デンドウ</t>
    </rPh>
    <phoneticPr fontId="13"/>
  </si>
  <si>
    <t>　点検事項</t>
    <rPh sb="1" eb="3">
      <t>テンケン</t>
    </rPh>
    <rPh sb="3" eb="5">
      <t>ジコウ</t>
    </rPh>
    <phoneticPr fontId="13"/>
  </si>
  <si>
    <t>2）</t>
    <phoneticPr fontId="13"/>
  </si>
  <si>
    <t>電動ドリル</t>
    <rPh sb="0" eb="2">
      <t>デンドウ</t>
    </rPh>
    <phoneticPr fontId="13"/>
  </si>
  <si>
    <t>アース線</t>
    <rPh sb="3" eb="4">
      <t>セン</t>
    </rPh>
    <phoneticPr fontId="13"/>
  </si>
  <si>
    <t>3）</t>
    <phoneticPr fontId="13"/>
  </si>
  <si>
    <t>電動丸のこ</t>
    <rPh sb="0" eb="2">
      <t>デンドウ</t>
    </rPh>
    <rPh sb="2" eb="3">
      <t>マル</t>
    </rPh>
    <phoneticPr fontId="13"/>
  </si>
  <si>
    <t>作業所名</t>
    <phoneticPr fontId="13"/>
  </si>
  <si>
    <t>4）</t>
    <phoneticPr fontId="13"/>
  </si>
  <si>
    <t>グラインダー等</t>
    <rPh sb="6" eb="7">
      <t>トウ</t>
    </rPh>
    <phoneticPr fontId="13"/>
  </si>
  <si>
    <t>接地クランプ</t>
    <rPh sb="0" eb="2">
      <t>セッチ</t>
    </rPh>
    <phoneticPr fontId="13"/>
  </si>
  <si>
    <t>5）</t>
    <phoneticPr fontId="13"/>
  </si>
  <si>
    <t>アーク溶接機</t>
    <rPh sb="3" eb="5">
      <t>ヨウセツ</t>
    </rPh>
    <rPh sb="5" eb="6">
      <t>キ</t>
    </rPh>
    <phoneticPr fontId="13"/>
  </si>
  <si>
    <t>6）</t>
    <phoneticPr fontId="13"/>
  </si>
  <si>
    <t>ウインチ</t>
    <phoneticPr fontId="13"/>
  </si>
  <si>
    <t>キャップタイヤ</t>
    <phoneticPr fontId="13"/>
  </si>
  <si>
    <t>7）</t>
    <phoneticPr fontId="13"/>
  </si>
  <si>
    <t>発電機</t>
    <rPh sb="0" eb="3">
      <t>ハツデンキ</t>
    </rPh>
    <phoneticPr fontId="13"/>
  </si>
  <si>
    <t>8）</t>
    <phoneticPr fontId="13"/>
  </si>
  <si>
    <t>トランス</t>
    <phoneticPr fontId="13"/>
  </si>
  <si>
    <t>コネクタ</t>
    <phoneticPr fontId="13"/>
  </si>
  <si>
    <t>9）</t>
    <phoneticPr fontId="13"/>
  </si>
  <si>
    <t>コンプレッサー</t>
    <phoneticPr fontId="13"/>
  </si>
  <si>
    <t>10）</t>
    <phoneticPr fontId="13"/>
  </si>
  <si>
    <t>送風機</t>
    <rPh sb="0" eb="3">
      <t>ソウフウキ</t>
    </rPh>
    <phoneticPr fontId="13"/>
  </si>
  <si>
    <t>接地端子の締結</t>
    <rPh sb="0" eb="2">
      <t>セッチ</t>
    </rPh>
    <rPh sb="2" eb="4">
      <t>タンシ</t>
    </rPh>
    <rPh sb="5" eb="7">
      <t>テイケツ</t>
    </rPh>
    <phoneticPr fontId="13"/>
  </si>
  <si>
    <t>11）</t>
    <phoneticPr fontId="13"/>
  </si>
  <si>
    <t>ポンプ類</t>
    <rPh sb="3" eb="4">
      <t>ルイ</t>
    </rPh>
    <phoneticPr fontId="13"/>
  </si>
  <si>
    <t>12）</t>
    <phoneticPr fontId="13"/>
  </si>
  <si>
    <t>ミキサー類</t>
    <rPh sb="4" eb="5">
      <t>ルイ</t>
    </rPh>
    <phoneticPr fontId="13"/>
  </si>
  <si>
    <t>このたび、下記機械等を裏面の点検表により、点検整備のうえ持込・使用しますので、お届けします。
なお、使用に際しては関係法令に定められた事項を遵守します。</t>
    <phoneticPr fontId="13"/>
  </si>
  <si>
    <t>充電部の絶縁</t>
    <rPh sb="0" eb="2">
      <t>ジュウデン</t>
    </rPh>
    <rPh sb="2" eb="3">
      <t>ブ</t>
    </rPh>
    <rPh sb="4" eb="6">
      <t>ゼツエン</t>
    </rPh>
    <phoneticPr fontId="13"/>
  </si>
  <si>
    <t>13）</t>
    <phoneticPr fontId="13"/>
  </si>
  <si>
    <t>コンベヤー</t>
    <phoneticPr fontId="13"/>
  </si>
  <si>
    <t>14）</t>
    <phoneticPr fontId="13"/>
  </si>
  <si>
    <t>吹付機</t>
    <rPh sb="0" eb="2">
      <t>フキツ</t>
    </rPh>
    <rPh sb="2" eb="3">
      <t>キ</t>
    </rPh>
    <phoneticPr fontId="13"/>
  </si>
  <si>
    <t>自動電撃防止装置</t>
    <rPh sb="0" eb="2">
      <t>ジドウ</t>
    </rPh>
    <rPh sb="2" eb="4">
      <t>デンゲキ</t>
    </rPh>
    <rPh sb="4" eb="6">
      <t>ボウシ</t>
    </rPh>
    <rPh sb="6" eb="8">
      <t>ソウチ</t>
    </rPh>
    <phoneticPr fontId="13"/>
  </si>
  <si>
    <t>15）</t>
    <phoneticPr fontId="13"/>
  </si>
  <si>
    <t>ボーリングマシン</t>
    <phoneticPr fontId="13"/>
  </si>
  <si>
    <t>16）</t>
    <phoneticPr fontId="13"/>
  </si>
  <si>
    <t>振動コンパクター</t>
    <rPh sb="0" eb="2">
      <t>シンドウ</t>
    </rPh>
    <phoneticPr fontId="13"/>
  </si>
  <si>
    <t>記</t>
    <rPh sb="0" eb="1">
      <t>キ</t>
    </rPh>
    <phoneticPr fontId="13"/>
  </si>
  <si>
    <t>絶縁ホルダー</t>
    <rPh sb="0" eb="2">
      <t>ゼツエン</t>
    </rPh>
    <phoneticPr fontId="13"/>
  </si>
  <si>
    <t>17）</t>
    <phoneticPr fontId="13"/>
  </si>
  <si>
    <t>バイブレーター</t>
    <phoneticPr fontId="13"/>
  </si>
  <si>
    <t>18）</t>
    <phoneticPr fontId="13"/>
  </si>
  <si>
    <t>鉄筋加工機</t>
    <rPh sb="0" eb="2">
      <t>テッキン</t>
    </rPh>
    <rPh sb="2" eb="5">
      <t>カコウキ</t>
    </rPh>
    <phoneticPr fontId="13"/>
  </si>
  <si>
    <t>番号</t>
    <rPh sb="0" eb="2">
      <t>バンゴウ</t>
    </rPh>
    <phoneticPr fontId="13"/>
  </si>
  <si>
    <t>機　械　名</t>
    <rPh sb="0" eb="1">
      <t>キ</t>
    </rPh>
    <rPh sb="2" eb="3">
      <t>カイ</t>
    </rPh>
    <rPh sb="4" eb="5">
      <t>メイ</t>
    </rPh>
    <phoneticPr fontId="13"/>
  </si>
  <si>
    <t>規　　　格</t>
    <rPh sb="0" eb="1">
      <t>タダシ</t>
    </rPh>
    <rPh sb="4" eb="5">
      <t>カク</t>
    </rPh>
    <phoneticPr fontId="13"/>
  </si>
  <si>
    <t>点　検　者</t>
    <rPh sb="0" eb="1">
      <t>テン</t>
    </rPh>
    <rPh sb="2" eb="3">
      <t>ケン</t>
    </rPh>
    <rPh sb="4" eb="5">
      <t>シャ</t>
    </rPh>
    <phoneticPr fontId="13"/>
  </si>
  <si>
    <t>取　扱　者</t>
    <rPh sb="0" eb="1">
      <t>トリ</t>
    </rPh>
    <rPh sb="2" eb="3">
      <t>アツカイ</t>
    </rPh>
    <rPh sb="4" eb="5">
      <t>シャ</t>
    </rPh>
    <phoneticPr fontId="13"/>
  </si>
  <si>
    <t>溶接保護面</t>
    <rPh sb="0" eb="2">
      <t>ヨウセツ</t>
    </rPh>
    <rPh sb="2" eb="4">
      <t>ホゴ</t>
    </rPh>
    <rPh sb="4" eb="5">
      <t>メン</t>
    </rPh>
    <phoneticPr fontId="13"/>
  </si>
  <si>
    <t>19）</t>
    <phoneticPr fontId="13"/>
  </si>
  <si>
    <t>電動チェーンブロック</t>
    <rPh sb="0" eb="2">
      <t>デンドウ</t>
    </rPh>
    <phoneticPr fontId="13"/>
  </si>
  <si>
    <t>性　　　能</t>
    <rPh sb="0" eb="1">
      <t>セイ</t>
    </rPh>
    <rPh sb="4" eb="5">
      <t>ノウ</t>
    </rPh>
    <phoneticPr fontId="13"/>
  </si>
  <si>
    <t>受理番号</t>
    <rPh sb="0" eb="2">
      <t>ジュリ</t>
    </rPh>
    <rPh sb="2" eb="4">
      <t>バンゴウ</t>
    </rPh>
    <phoneticPr fontId="13"/>
  </si>
  <si>
    <t>20）</t>
    <phoneticPr fontId="13"/>
  </si>
  <si>
    <t>操作スイッチ</t>
    <rPh sb="0" eb="2">
      <t>ソウサ</t>
    </rPh>
    <phoneticPr fontId="13"/>
  </si>
  <si>
    <t>絶縁抵抗測定値</t>
    <rPh sb="0" eb="2">
      <t>ゼツエン</t>
    </rPh>
    <rPh sb="2" eb="4">
      <t>テイコウ</t>
    </rPh>
    <rPh sb="4" eb="7">
      <t>ソクテイチ</t>
    </rPh>
    <phoneticPr fontId="13"/>
  </si>
  <si>
    <t>各種ブレーキの作動</t>
    <rPh sb="0" eb="2">
      <t>カクシュ</t>
    </rPh>
    <rPh sb="7" eb="9">
      <t>サドウ</t>
    </rPh>
    <phoneticPr fontId="13"/>
  </si>
  <si>
    <t>手すり・囲い</t>
    <rPh sb="0" eb="1">
      <t>テ</t>
    </rPh>
    <rPh sb="4" eb="5">
      <t>カコ</t>
    </rPh>
    <phoneticPr fontId="13"/>
  </si>
  <si>
    <t>回転部の囲い等</t>
    <rPh sb="0" eb="2">
      <t>カイテン</t>
    </rPh>
    <rPh sb="2" eb="3">
      <t>ブ</t>
    </rPh>
    <rPh sb="4" eb="5">
      <t>カコ</t>
    </rPh>
    <rPh sb="6" eb="7">
      <t>トウ</t>
    </rPh>
    <phoneticPr fontId="13"/>
  </si>
  <si>
    <t>危険表示</t>
    <rPh sb="0" eb="2">
      <t>キケン</t>
    </rPh>
    <rPh sb="2" eb="4">
      <t>ヒョウジ</t>
    </rPh>
    <phoneticPr fontId="13"/>
  </si>
  <si>
    <t>そ　の　他</t>
    <rPh sb="4" eb="5">
      <t>タ</t>
    </rPh>
    <phoneticPr fontId="13"/>
  </si>
  <si>
    <t>　　 機械の特性、その他その
　　 使用上注意すべき事項</t>
    <phoneticPr fontId="13"/>
  </si>
  <si>
    <t>元　　請　　確　　認　　欄</t>
    <rPh sb="0" eb="1">
      <t>モト</t>
    </rPh>
    <rPh sb="3" eb="4">
      <t>ショウ</t>
    </rPh>
    <rPh sb="6" eb="7">
      <t>アキラ</t>
    </rPh>
    <rPh sb="9" eb="10">
      <t>シノブ</t>
    </rPh>
    <rPh sb="12" eb="13">
      <t>ラン</t>
    </rPh>
    <phoneticPr fontId="13"/>
  </si>
  <si>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13"/>
  </si>
  <si>
    <t>　　　　　　代表者が所長に届け出ること。</t>
    <phoneticPr fontId="13"/>
  </si>
  <si>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13"/>
  </si>
  <si>
    <t>　　　　3.　絶縁抵抗の測定については、測定値（ＭΩ）を記入すること。</t>
    <rPh sb="7" eb="9">
      <t>ゼツエン</t>
    </rPh>
    <rPh sb="9" eb="11">
      <t>テイコウ</t>
    </rPh>
    <rPh sb="12" eb="14">
      <t>ソクテイ</t>
    </rPh>
    <rPh sb="20" eb="23">
      <t>ソクテイチ</t>
    </rPh>
    <rPh sb="28" eb="30">
      <t>キニュウ</t>
    </rPh>
    <phoneticPr fontId="13"/>
  </si>
  <si>
    <t>所長名</t>
    <rPh sb="1" eb="2">
      <t>チョウ</t>
    </rPh>
    <rPh sb="2" eb="3">
      <t>メイ</t>
    </rPh>
    <phoneticPr fontId="13"/>
  </si>
  <si>
    <t>持込機械届済証</t>
    <rPh sb="0" eb="1">
      <t>モチ</t>
    </rPh>
    <rPh sb="1" eb="2">
      <t>コミ</t>
    </rPh>
    <rPh sb="2" eb="3">
      <t>キ</t>
    </rPh>
    <rPh sb="3" eb="4">
      <t>カイ</t>
    </rPh>
    <rPh sb="4" eb="5">
      <t>トドケ</t>
    </rPh>
    <rPh sb="5" eb="6">
      <t>スミ</t>
    </rPh>
    <rPh sb="6" eb="7">
      <t>ショウ</t>
    </rPh>
    <phoneticPr fontId="13"/>
  </si>
  <si>
    <t>取扱者</t>
    <rPh sb="0" eb="2">
      <t>トリアツカイ</t>
    </rPh>
    <rPh sb="2" eb="3">
      <t>シャ</t>
    </rPh>
    <phoneticPr fontId="13"/>
  </si>
  <si>
    <t>使用期間</t>
    <rPh sb="0" eb="2">
      <t>シヨウ</t>
    </rPh>
    <rPh sb="2" eb="4">
      <t>キカン</t>
    </rPh>
    <phoneticPr fontId="13"/>
  </si>
  <si>
    <t>（注）参考様式第7号は別途で販売しております。</t>
    <rPh sb="3" eb="5">
      <t>サンコウ</t>
    </rPh>
    <rPh sb="5" eb="7">
      <t>ヨウシキ</t>
    </rPh>
    <rPh sb="7" eb="8">
      <t>ダイ</t>
    </rPh>
    <rPh sb="9" eb="10">
      <t>ゴウ</t>
    </rPh>
    <rPh sb="11" eb="13">
      <t>ベット</t>
    </rPh>
    <rPh sb="14" eb="16">
      <t>ハンバイ</t>
    </rPh>
    <phoneticPr fontId="13"/>
  </si>
  <si>
    <t>　　 （玉子型　紙ラベル　裏のり貼付式）</t>
    <rPh sb="4" eb="6">
      <t>タマゴ</t>
    </rPh>
    <rPh sb="6" eb="7">
      <t>カタ</t>
    </rPh>
    <rPh sb="8" eb="9">
      <t>カミ</t>
    </rPh>
    <rPh sb="13" eb="14">
      <t>ウラ</t>
    </rPh>
    <rPh sb="16" eb="18">
      <t>チョウフ</t>
    </rPh>
    <rPh sb="18" eb="19">
      <t>シキ</t>
    </rPh>
    <phoneticPr fontId="13"/>
  </si>
  <si>
    <t>参考様式第7号</t>
    <rPh sb="0" eb="2">
      <t>サンコウ</t>
    </rPh>
    <rPh sb="2" eb="4">
      <t>ヨウシキ</t>
    </rPh>
    <rPh sb="4" eb="5">
      <t>ダイ</t>
    </rPh>
    <rPh sb="6" eb="7">
      <t>ゴウ</t>
    </rPh>
    <phoneticPr fontId="13"/>
  </si>
  <si>
    <t>一次会社名</t>
    <rPh sb="0" eb="2">
      <t>イチジ</t>
    </rPh>
    <rPh sb="2" eb="4">
      <t>カイシャ</t>
    </rPh>
    <rPh sb="4" eb="5">
      <t>メイ</t>
    </rPh>
    <phoneticPr fontId="13"/>
  </si>
  <si>
    <t>作業所長</t>
    <phoneticPr fontId="13"/>
  </si>
  <si>
    <t>次）</t>
    <rPh sb="0" eb="1">
      <t>ジ</t>
    </rPh>
    <phoneticPr fontId="13"/>
  </si>
  <si>
    <t>現場代理人
(現場責任者)</t>
    <rPh sb="0" eb="2">
      <t>ゲンバ</t>
    </rPh>
    <rPh sb="2" eb="5">
      <t>ダイリニン</t>
    </rPh>
    <rPh sb="7" eb="9">
      <t>ゲンバ</t>
    </rPh>
    <rPh sb="9" eb="12">
      <t>セキニンシャ</t>
    </rPh>
    <phoneticPr fontId="13"/>
  </si>
  <si>
    <t>所有者氏名</t>
    <rPh sb="0" eb="3">
      <t>ショユウシャ</t>
    </rPh>
    <rPh sb="3" eb="5">
      <t>シメイ</t>
    </rPh>
    <phoneticPr fontId="13"/>
  </si>
  <si>
    <t>安全運転
管理者氏名</t>
    <rPh sb="0" eb="2">
      <t>アンゼン</t>
    </rPh>
    <rPh sb="2" eb="4">
      <t>ウンテン</t>
    </rPh>
    <rPh sb="5" eb="8">
      <t>カンリシャ</t>
    </rPh>
    <rPh sb="8" eb="10">
      <t>シメイ</t>
    </rPh>
    <phoneticPr fontId="13"/>
  </si>
  <si>
    <t>車両</t>
    <rPh sb="0" eb="2">
      <t>シャリョウ</t>
    </rPh>
    <phoneticPr fontId="13"/>
  </si>
  <si>
    <t>型　　　　式</t>
    <rPh sb="0" eb="1">
      <t>カタ</t>
    </rPh>
    <rPh sb="5" eb="6">
      <t>シキ</t>
    </rPh>
    <phoneticPr fontId="13"/>
  </si>
  <si>
    <t>車両番号</t>
    <rPh sb="0" eb="2">
      <t>シャリョウ</t>
    </rPh>
    <rPh sb="2" eb="4">
      <t>バンゴウ</t>
    </rPh>
    <phoneticPr fontId="13"/>
  </si>
  <si>
    <t>車 検 期 間</t>
    <rPh sb="0" eb="1">
      <t>クルマ</t>
    </rPh>
    <rPh sb="2" eb="3">
      <t>ケン</t>
    </rPh>
    <rPh sb="4" eb="5">
      <t>キ</t>
    </rPh>
    <rPh sb="6" eb="7">
      <t>カン</t>
    </rPh>
    <phoneticPr fontId="13"/>
  </si>
  <si>
    <t>運転者</t>
    <rPh sb="0" eb="3">
      <t>ウンテンシャ</t>
    </rPh>
    <phoneticPr fontId="13"/>
  </si>
  <si>
    <t>氏　　　　名</t>
    <rPh sb="0" eb="1">
      <t>シ</t>
    </rPh>
    <rPh sb="5" eb="6">
      <t>ナ</t>
    </rPh>
    <phoneticPr fontId="13"/>
  </si>
  <si>
    <t>　　　　　　年　　　　月　　　　日</t>
    <rPh sb="6" eb="7">
      <t>トシ</t>
    </rPh>
    <rPh sb="11" eb="12">
      <t>ツキ</t>
    </rPh>
    <rPh sb="16" eb="17">
      <t>ヒ</t>
    </rPh>
    <phoneticPr fontId="13"/>
  </si>
  <si>
    <t>住　　　　所</t>
    <rPh sb="0" eb="1">
      <t>ジュウ</t>
    </rPh>
    <rPh sb="5" eb="6">
      <t>ショ</t>
    </rPh>
    <phoneticPr fontId="13"/>
  </si>
  <si>
    <t>免許の種類</t>
    <rPh sb="0" eb="2">
      <t>メンキョ</t>
    </rPh>
    <rPh sb="3" eb="5">
      <t>シュルイ</t>
    </rPh>
    <phoneticPr fontId="13"/>
  </si>
  <si>
    <t>免許番号</t>
    <rPh sb="0" eb="2">
      <t>メンキョ</t>
    </rPh>
    <rPh sb="2" eb="4">
      <t>バンゴウ</t>
    </rPh>
    <phoneticPr fontId="13"/>
  </si>
  <si>
    <t>自賠責</t>
    <rPh sb="0" eb="3">
      <t>ジバイセキ</t>
    </rPh>
    <phoneticPr fontId="13"/>
  </si>
  <si>
    <t>保険会社名</t>
    <rPh sb="0" eb="2">
      <t>ホケン</t>
    </rPh>
    <rPh sb="2" eb="4">
      <t>カイシャ</t>
    </rPh>
    <rPh sb="4" eb="5">
      <t>メイ</t>
    </rPh>
    <phoneticPr fontId="13"/>
  </si>
  <si>
    <t>証券番号</t>
    <rPh sb="0" eb="2">
      <t>ショウケン</t>
    </rPh>
    <rPh sb="2" eb="4">
      <t>バンゴウ</t>
    </rPh>
    <phoneticPr fontId="13"/>
  </si>
  <si>
    <t>保 険 期 間</t>
    <rPh sb="0" eb="1">
      <t>ホ</t>
    </rPh>
    <rPh sb="2" eb="3">
      <t>ケン</t>
    </rPh>
    <rPh sb="4" eb="5">
      <t>キ</t>
    </rPh>
    <rPh sb="6" eb="7">
      <t>カン</t>
    </rPh>
    <phoneticPr fontId="13"/>
  </si>
  <si>
    <t>任意保険</t>
    <rPh sb="0" eb="2">
      <t>ニンイ</t>
    </rPh>
    <rPh sb="2" eb="4">
      <t>ホケン</t>
    </rPh>
    <phoneticPr fontId="13"/>
  </si>
  <si>
    <t>対　人</t>
    <rPh sb="0" eb="1">
      <t>タイ</t>
    </rPh>
    <rPh sb="2" eb="3">
      <t>ジン</t>
    </rPh>
    <phoneticPr fontId="13"/>
  </si>
  <si>
    <t>万円　</t>
    <rPh sb="0" eb="2">
      <t>マンエン</t>
    </rPh>
    <phoneticPr fontId="13"/>
  </si>
  <si>
    <t>対　物</t>
    <rPh sb="0" eb="1">
      <t>タイ</t>
    </rPh>
    <rPh sb="2" eb="3">
      <t>ブツ</t>
    </rPh>
    <phoneticPr fontId="13"/>
  </si>
  <si>
    <t>万円　　</t>
    <rPh sb="0" eb="2">
      <t>マンエン</t>
    </rPh>
    <phoneticPr fontId="13"/>
  </si>
  <si>
    <t>保険期間</t>
    <rPh sb="0" eb="2">
      <t>ホケン</t>
    </rPh>
    <rPh sb="2" eb="4">
      <t>キカン</t>
    </rPh>
    <phoneticPr fontId="13"/>
  </si>
  <si>
    <t>運行経路</t>
    <rPh sb="0" eb="2">
      <t>ウンコウ</t>
    </rPh>
    <rPh sb="2" eb="4">
      <t>ケイロ</t>
    </rPh>
    <phoneticPr fontId="13"/>
  </si>
  <si>
    <t>　自</t>
    <rPh sb="1" eb="2">
      <t>ジ</t>
    </rPh>
    <phoneticPr fontId="13"/>
  </si>
  <si>
    <t>経由</t>
    <rPh sb="0" eb="2">
      <t>ケイユ</t>
    </rPh>
    <phoneticPr fontId="13"/>
  </si>
  <si>
    <t>1.　この届出書は車両1台ごとに提出すること。</t>
    <rPh sb="5" eb="8">
      <t>トドケデショ</t>
    </rPh>
    <rPh sb="9" eb="11">
      <t>シャリョウ</t>
    </rPh>
    <rPh sb="12" eb="13">
      <t>ダイ</t>
    </rPh>
    <rPh sb="16" eb="18">
      <t>テイシュツ</t>
    </rPh>
    <phoneticPr fontId="13"/>
  </si>
  <si>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13"/>
  </si>
  <si>
    <t>3.　運転者が変わった場合はその都度届け出ること。</t>
    <rPh sb="3" eb="6">
      <t>ウンテンシャ</t>
    </rPh>
    <rPh sb="7" eb="8">
      <t>カ</t>
    </rPh>
    <rPh sb="11" eb="13">
      <t>バアイ</t>
    </rPh>
    <rPh sb="16" eb="18">
      <t>ツド</t>
    </rPh>
    <rPh sb="18" eb="19">
      <t>トド</t>
    </rPh>
    <rPh sb="20" eb="21">
      <t>デ</t>
    </rPh>
    <phoneticPr fontId="13"/>
  </si>
  <si>
    <t>参考様式第8号</t>
    <rPh sb="0" eb="2">
      <t>サンコウ</t>
    </rPh>
    <rPh sb="2" eb="4">
      <t>ヨウシキ</t>
    </rPh>
    <rPh sb="4" eb="5">
      <t>ダイ</t>
    </rPh>
    <rPh sb="6" eb="7">
      <t>ゴウ</t>
    </rPh>
    <phoneticPr fontId="13"/>
  </si>
  <si>
    <t>火気使用願</t>
    <rPh sb="0" eb="2">
      <t>カキ</t>
    </rPh>
    <rPh sb="2" eb="4">
      <t>シヨウ</t>
    </rPh>
    <rPh sb="4" eb="5">
      <t>ネガ</t>
    </rPh>
    <phoneticPr fontId="13"/>
  </si>
  <si>
    <t>作業所名</t>
    <rPh sb="3" eb="4">
      <t>ナ</t>
    </rPh>
    <phoneticPr fontId="13"/>
  </si>
  <si>
    <t>現場代理人
(現場責任者)</t>
    <rPh sb="7" eb="9">
      <t>ゲンバ</t>
    </rPh>
    <rPh sb="9" eb="12">
      <t>セキニンシャ</t>
    </rPh>
    <phoneticPr fontId="13"/>
  </si>
  <si>
    <t>下記の要領で火気を使用したく許可願います。なお、火気使用の終了時には、必ずその旨を報告致します。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1" eb="43">
      <t>ホウコク</t>
    </rPh>
    <rPh sb="43" eb="44">
      <t>イタ</t>
    </rPh>
    <phoneticPr fontId="13"/>
  </si>
  <si>
    <t>使用目的</t>
    <rPh sb="0" eb="2">
      <t>シヨウ</t>
    </rPh>
    <rPh sb="2" eb="4">
      <t>モクテキ</t>
    </rPh>
    <phoneticPr fontId="13"/>
  </si>
  <si>
    <t>溶接、</t>
    <rPh sb="0" eb="2">
      <t>ヨウセツ</t>
    </rPh>
    <phoneticPr fontId="13"/>
  </si>
  <si>
    <t>溶断、</t>
    <rPh sb="0" eb="2">
      <t>ヨウダン</t>
    </rPh>
    <phoneticPr fontId="13"/>
  </si>
  <si>
    <t>圧接、</t>
    <rPh sb="0" eb="2">
      <t>アッセツ</t>
    </rPh>
    <phoneticPr fontId="13"/>
  </si>
  <si>
    <t>防水、</t>
    <rPh sb="0" eb="2">
      <t>ボウスイ</t>
    </rPh>
    <phoneticPr fontId="13"/>
  </si>
  <si>
    <t>乾燥、</t>
    <rPh sb="0" eb="2">
      <t>カンソウ</t>
    </rPh>
    <phoneticPr fontId="13"/>
  </si>
  <si>
    <t>採暖、</t>
    <rPh sb="0" eb="1">
      <t>サイ</t>
    </rPh>
    <rPh sb="1" eb="2">
      <t>ダン</t>
    </rPh>
    <phoneticPr fontId="13"/>
  </si>
  <si>
    <t>使　用　期　間</t>
    <rPh sb="0" eb="1">
      <t>シ</t>
    </rPh>
    <rPh sb="2" eb="3">
      <t>ヨウ</t>
    </rPh>
    <rPh sb="4" eb="5">
      <t>キ</t>
    </rPh>
    <rPh sb="6" eb="7">
      <t>カン</t>
    </rPh>
    <phoneticPr fontId="13"/>
  </si>
  <si>
    <t>湯沸、</t>
    <phoneticPr fontId="13"/>
  </si>
  <si>
    <t>炊事、</t>
    <rPh sb="0" eb="2">
      <t>スイジ</t>
    </rPh>
    <phoneticPr fontId="13"/>
  </si>
  <si>
    <t>その他 （</t>
    <phoneticPr fontId="13"/>
  </si>
  <si>
    <t>使用時間(原則）</t>
    <rPh sb="0" eb="2">
      <t>シヨウ</t>
    </rPh>
    <rPh sb="2" eb="4">
      <t>ジカン</t>
    </rPh>
    <rPh sb="5" eb="7">
      <t>ゲンソク</t>
    </rPh>
    <phoneticPr fontId="13"/>
  </si>
  <si>
    <t>火気の種類</t>
    <rPh sb="0" eb="2">
      <t>カキ</t>
    </rPh>
    <rPh sb="3" eb="5">
      <t>シュルイ</t>
    </rPh>
    <phoneticPr fontId="13"/>
  </si>
  <si>
    <t>電気、</t>
    <rPh sb="0" eb="2">
      <t>デンキ</t>
    </rPh>
    <phoneticPr fontId="13"/>
  </si>
  <si>
    <t>ガス、</t>
    <phoneticPr fontId="13"/>
  </si>
  <si>
    <t>灯油、</t>
    <rPh sb="0" eb="2">
      <t>トウユ</t>
    </rPh>
    <phoneticPr fontId="13"/>
  </si>
  <si>
    <t>重油、</t>
    <rPh sb="0" eb="2">
      <t>ジュウユ</t>
    </rPh>
    <phoneticPr fontId="13"/>
  </si>
  <si>
    <t>木炭、</t>
    <rPh sb="0" eb="2">
      <t>モクタン</t>
    </rPh>
    <phoneticPr fontId="13"/>
  </si>
  <si>
    <t>薪、</t>
    <rPh sb="0" eb="1">
      <t>マキ</t>
    </rPh>
    <phoneticPr fontId="13"/>
  </si>
  <si>
    <t>管理方法</t>
    <rPh sb="0" eb="2">
      <t>カンリ</t>
    </rPh>
    <rPh sb="2" eb="4">
      <t>ホウホウ</t>
    </rPh>
    <phoneticPr fontId="13"/>
  </si>
  <si>
    <t>消火器、</t>
    <rPh sb="0" eb="3">
      <t>ショウカキ</t>
    </rPh>
    <phoneticPr fontId="13"/>
  </si>
  <si>
    <t>防火用水、</t>
    <rPh sb="0" eb="2">
      <t>ボウカ</t>
    </rPh>
    <rPh sb="2" eb="4">
      <t>ヨウスイ</t>
    </rPh>
    <phoneticPr fontId="13"/>
  </si>
  <si>
    <t>消火砂、</t>
    <rPh sb="0" eb="2">
      <t>ショウカ</t>
    </rPh>
    <rPh sb="2" eb="3">
      <t>スナ</t>
    </rPh>
    <phoneticPr fontId="13"/>
  </si>
  <si>
    <t>受皿、</t>
    <rPh sb="0" eb="1">
      <t>ウ</t>
    </rPh>
    <rPh sb="1" eb="2">
      <t>ザラ</t>
    </rPh>
    <phoneticPr fontId="13"/>
  </si>
  <si>
    <t>標識、</t>
    <rPh sb="0" eb="2">
      <t>ヒョウシキ</t>
    </rPh>
    <phoneticPr fontId="13"/>
  </si>
  <si>
    <t>監視</t>
    <rPh sb="0" eb="2">
      <t>カンシ</t>
    </rPh>
    <phoneticPr fontId="13"/>
  </si>
  <si>
    <t>取扱上の注意（</t>
    <rPh sb="0" eb="2">
      <t>トリアツカイ</t>
    </rPh>
    <rPh sb="2" eb="3">
      <t>ジョウ</t>
    </rPh>
    <rPh sb="4" eb="6">
      <t>チュウイ</t>
    </rPh>
    <phoneticPr fontId="13"/>
  </si>
  <si>
    <t>火元責任者</t>
    <rPh sb="0" eb="2">
      <t>ヒモト</t>
    </rPh>
    <rPh sb="2" eb="5">
      <t>セキニンシャ</t>
    </rPh>
    <phoneticPr fontId="13"/>
  </si>
  <si>
    <t>（後始末巡回者）</t>
    <rPh sb="1" eb="4">
      <t>アトシマツ</t>
    </rPh>
    <rPh sb="4" eb="6">
      <t>ジュンカイ</t>
    </rPh>
    <rPh sb="6" eb="7">
      <t>シャ</t>
    </rPh>
    <phoneticPr fontId="13"/>
  </si>
  <si>
    <t>火気使用責任者</t>
    <rPh sb="0" eb="2">
      <t>カキ</t>
    </rPh>
    <rPh sb="2" eb="4">
      <t>シヨウ</t>
    </rPh>
    <rPh sb="4" eb="7">
      <t>セキニンシャ</t>
    </rPh>
    <phoneticPr fontId="13"/>
  </si>
  <si>
    <t>※使用目的、火気の種類、管理方法は該当事項を○で囲んでください。</t>
    <phoneticPr fontId="13"/>
  </si>
  <si>
    <t>許可</t>
    <rPh sb="0" eb="2">
      <t>キョカ</t>
    </rPh>
    <phoneticPr fontId="13"/>
  </si>
  <si>
    <t>第</t>
    <rPh sb="0" eb="1">
      <t>ダイ</t>
    </rPh>
    <phoneticPr fontId="13"/>
  </si>
  <si>
    <t>号</t>
    <rPh sb="0" eb="1">
      <t>ゴウ</t>
    </rPh>
    <phoneticPr fontId="13"/>
  </si>
  <si>
    <t>(許可年月日）</t>
    <rPh sb="1" eb="3">
      <t>キョカ</t>
    </rPh>
    <rPh sb="3" eb="6">
      <t>ネンガッピ</t>
    </rPh>
    <phoneticPr fontId="13"/>
  </si>
  <si>
    <t>火気使用許可</t>
    <rPh sb="0" eb="2">
      <t>カキ</t>
    </rPh>
    <rPh sb="2" eb="4">
      <t>シヨウ</t>
    </rPh>
    <rPh sb="4" eb="6">
      <t>キョカ</t>
    </rPh>
    <phoneticPr fontId="13"/>
  </si>
  <si>
    <t>防火管理者</t>
    <rPh sb="0" eb="2">
      <t>ボウカ</t>
    </rPh>
    <rPh sb="2" eb="5">
      <t>カンリシャ</t>
    </rPh>
    <phoneticPr fontId="13"/>
  </si>
  <si>
    <t>担当係員</t>
    <rPh sb="0" eb="2">
      <t>タントウ</t>
    </rPh>
    <rPh sb="2" eb="4">
      <t>カカリイン</t>
    </rPh>
    <phoneticPr fontId="13"/>
  </si>
  <si>
    <t>許可条件</t>
    <rPh sb="0" eb="2">
      <t>キョカ</t>
    </rPh>
    <rPh sb="2" eb="4">
      <t>ジョウケン</t>
    </rPh>
    <phoneticPr fontId="13"/>
  </si>
  <si>
    <t>参考様式第9号</t>
    <rPh sb="0" eb="2">
      <t>サンコウ</t>
    </rPh>
    <rPh sb="2" eb="4">
      <t>ヨウシキ</t>
    </rPh>
    <rPh sb="4" eb="5">
      <t>ダイ</t>
    </rPh>
    <rPh sb="6" eb="7">
      <t>ゴウ</t>
    </rPh>
    <phoneticPr fontId="13"/>
  </si>
  <si>
    <t>全建統一様式第６号</t>
    <phoneticPr fontId="13"/>
  </si>
  <si>
    <t>参考様式第6号</t>
    <rPh sb="0" eb="2">
      <t>サンコウ</t>
    </rPh>
    <rPh sb="2" eb="4">
      <t>ヨウシキ</t>
    </rPh>
    <rPh sb="4" eb="5">
      <t>ダイ</t>
    </rPh>
    <rPh sb="6" eb="7">
      <t>ゴウ</t>
    </rPh>
    <phoneticPr fontId="13"/>
  </si>
  <si>
    <t>下請負業者編成表</t>
    <phoneticPr fontId="10"/>
  </si>
  <si>
    <t>３．二次下請負業者を使用しない場合は、この書類は提出不要。</t>
    <rPh sb="2" eb="4">
      <t>ニジ</t>
    </rPh>
    <rPh sb="4" eb="5">
      <t>シタ</t>
    </rPh>
    <rPh sb="5" eb="7">
      <t>ウケオイ</t>
    </rPh>
    <rPh sb="7" eb="9">
      <t>ギョウシャ</t>
    </rPh>
    <rPh sb="10" eb="12">
      <t>シヨウ</t>
    </rPh>
    <rPh sb="15" eb="17">
      <t>バアイ</t>
    </rPh>
    <rPh sb="21" eb="23">
      <t>ショルイ</t>
    </rPh>
    <rPh sb="24" eb="26">
      <t>テイシュツ</t>
    </rPh>
    <rPh sb="26" eb="28">
      <t>フヨウ</t>
    </rPh>
    <phoneticPr fontId="10"/>
  </si>
  <si>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13"/>
  </si>
  <si>
    <t>ＳＤＳ</t>
    <phoneticPr fontId="10"/>
  </si>
  <si>
    <t>1.商品名、種別、含有成分等は材料に添付されているラベル成分表等から写しを記入して下さい。</t>
    <phoneticPr fontId="10"/>
  </si>
  <si>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13"/>
  </si>
  <si>
    <t xml:space="preserve">（1）
（2）
（3）
（4）
（5）
（6）
（7）
（8）
（9）
（10）
（11）
（12）
（13）
（14）
（15）
（16）
（17）
（18）
（19）
（20）
（21）
（22）
（23）
（24）
（25）
（26）
（27）
（28）
（29）
（30）
（31）
（32）
（33）
（34）
（35）
（36）
（37）
（38）
（39）
（40）
（41）
（42）
（43）
（44）
（45）
（46）
（47）
（48）
</t>
    <phoneticPr fontId="13"/>
  </si>
  <si>
    <t>機械名(1)から(6)まではＡ、Ｂ欄を、(7)はＣ欄を、(8)から(42)まではＤ、Ｅ、Ｆ、Ｇ欄を、(43)から(47)まではＢ欄を、(48)は</t>
    <rPh sb="0" eb="2">
      <t>キカイ</t>
    </rPh>
    <rPh sb="2" eb="3">
      <t>メイ</t>
    </rPh>
    <rPh sb="17" eb="18">
      <t>ラン</t>
    </rPh>
    <rPh sb="25" eb="26">
      <t>ラン</t>
    </rPh>
    <rPh sb="47" eb="48">
      <t>ラン</t>
    </rPh>
    <phoneticPr fontId="13"/>
  </si>
  <si>
    <t>元請
確認欄</t>
    <rPh sb="0" eb="1">
      <t>モト</t>
    </rPh>
    <rPh sb="1" eb="2">
      <t>ショウ</t>
    </rPh>
    <rPh sb="3" eb="5">
      <t>カクニン</t>
    </rPh>
    <rPh sb="5" eb="6">
      <t>ラン</t>
    </rPh>
    <phoneticPr fontId="13"/>
  </si>
  <si>
    <t>建設業許可</t>
    <phoneticPr fontId="10"/>
  </si>
  <si>
    <t>会社名</t>
    <rPh sb="0" eb="3">
      <t>カイシャメイ</t>
    </rPh>
    <phoneticPr fontId="10"/>
  </si>
  <si>
    <t>持込年月日</t>
    <rPh sb="0" eb="1">
      <t>ジ</t>
    </rPh>
    <rPh sb="1" eb="2">
      <t>コミ</t>
    </rPh>
    <rPh sb="2" eb="3">
      <t>トシ</t>
    </rPh>
    <rPh sb="3" eb="4">
      <t>ツキ</t>
    </rPh>
    <rPh sb="4" eb="5">
      <t>ヒ</t>
    </rPh>
    <phoneticPr fontId="13"/>
  </si>
  <si>
    <t>㊞</t>
    <phoneticPr fontId="10"/>
  </si>
  <si>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10"/>
  </si>
  <si>
    <t>㊞</t>
    <phoneticPr fontId="10"/>
  </si>
  <si>
    <t>　1. 危険性又は有害性の特定</t>
    <rPh sb="4" eb="7">
      <t>キケンセイ</t>
    </rPh>
    <rPh sb="7" eb="8">
      <t>マタ</t>
    </rPh>
    <rPh sb="9" eb="12">
      <t>ユウガイセイ</t>
    </rPh>
    <rPh sb="13" eb="15">
      <t>トクテイ</t>
    </rPh>
    <phoneticPr fontId="13"/>
  </si>
  <si>
    <t>㊞</t>
    <phoneticPr fontId="10"/>
  </si>
  <si>
    <t>殿</t>
    <phoneticPr fontId="10"/>
  </si>
  <si>
    <t>厚生年金</t>
  </si>
  <si>
    <t>雇入時教育・職長</t>
    <rPh sb="0" eb="2">
      <t>ヤトイイ</t>
    </rPh>
    <rPh sb="2" eb="3">
      <t>ジ</t>
    </rPh>
    <rPh sb="3" eb="5">
      <t>キョウイク</t>
    </rPh>
    <rPh sb="6" eb="8">
      <t>ショクチョウ</t>
    </rPh>
    <phoneticPr fontId="10"/>
  </si>
  <si>
    <t>労働局に登録されている教育機関で受けた講習のこと
例：玉掛、足場、型枠</t>
    <rPh sb="25" eb="26">
      <t>レイ</t>
    </rPh>
    <phoneticPr fontId="10"/>
  </si>
  <si>
    <t>略称</t>
  </si>
  <si>
    <t>名　称</t>
  </si>
  <si>
    <t>整地</t>
  </si>
  <si>
    <t>車両系建設機械（整地・運搬・積込み用及び掘削用）運転技能講習</t>
  </si>
  <si>
    <t>基礎</t>
  </si>
  <si>
    <t>車両系建設機械（基礎工事用）運転技能講習</t>
  </si>
  <si>
    <t>解体</t>
  </si>
  <si>
    <t>車両系建設機械（解体用）運転技能講習</t>
  </si>
  <si>
    <t>不整</t>
  </si>
  <si>
    <t>不整地運搬車運転技能講習</t>
  </si>
  <si>
    <t>高所</t>
  </si>
  <si>
    <t>高所作業車運転技能講習</t>
  </si>
  <si>
    <t>フォ</t>
  </si>
  <si>
    <t>フオークリフト運転技能講習</t>
  </si>
  <si>
    <t>ショ</t>
  </si>
  <si>
    <t>シヨベルローダー等運転技能講習</t>
  </si>
  <si>
    <t>玉掛</t>
  </si>
  <si>
    <t>玉掛け技能講習</t>
  </si>
  <si>
    <t>床ク</t>
  </si>
  <si>
    <t>床上操作式クレーン運転技能講習</t>
  </si>
  <si>
    <t>小ク</t>
  </si>
  <si>
    <t>小型移動式クレーン運転技能講習</t>
  </si>
  <si>
    <t>ガス</t>
  </si>
  <si>
    <t>ガス溶接技能講習</t>
  </si>
  <si>
    <t>コ破</t>
  </si>
  <si>
    <t>コンクリート破砕器作業主任者技能講習</t>
  </si>
  <si>
    <t>地山</t>
  </si>
  <si>
    <t>地山の掘削作業主任者技能講習</t>
  </si>
  <si>
    <t>土止</t>
  </si>
  <si>
    <t>土止め支保工作業主任者技能講習</t>
  </si>
  <si>
    <t>ず掘</t>
  </si>
  <si>
    <t>ずい道等の掘削等作業主任者技能講習</t>
  </si>
  <si>
    <t>ず覆</t>
  </si>
  <si>
    <t>ずい道等の覆工作業主任者技能講習</t>
  </si>
  <si>
    <t>型枠</t>
  </si>
  <si>
    <t>型枠支保工の組立て等作業主任者技能講習</t>
  </si>
  <si>
    <t>足場</t>
  </si>
  <si>
    <t>足場の組立て等作業主任者技能講習</t>
  </si>
  <si>
    <t>鉄骨</t>
  </si>
  <si>
    <t>建築物等の鉄骨の組立て等作業主任者技能講習</t>
  </si>
  <si>
    <t>コ解</t>
  </si>
  <si>
    <t>コンクリート造の工作物の解体等作業主任者技能講習</t>
  </si>
  <si>
    <t>鋼橋</t>
  </si>
  <si>
    <t>鋼橋架設等作業主任者技能講習</t>
  </si>
  <si>
    <t>コ橋</t>
  </si>
  <si>
    <t>コンクリート橋架設等作業主任者技能講習</t>
  </si>
  <si>
    <t>採石</t>
  </si>
  <si>
    <t>採石のための掘削作業主任者技能講習</t>
  </si>
  <si>
    <t>木建</t>
  </si>
  <si>
    <t>木造建築物の組立て等作業主任者技能講習</t>
  </si>
  <si>
    <t>はい</t>
  </si>
  <si>
    <t>はい作業主任者技能講習</t>
  </si>
  <si>
    <t>船内</t>
  </si>
  <si>
    <t>船内荷役作業主任者技能講習</t>
  </si>
  <si>
    <t>ボ取</t>
  </si>
  <si>
    <t>ボイラー取扱技能講習</t>
  </si>
  <si>
    <t>ボ据</t>
  </si>
  <si>
    <t>ボイラー据付け工事作業主任者技能講習</t>
  </si>
  <si>
    <t>普圧</t>
  </si>
  <si>
    <t>普通第一種圧力容器取扱作業主任者技能講習</t>
  </si>
  <si>
    <t>化圧</t>
  </si>
  <si>
    <t>化学設備関係第一種圧力容器取扱作業主任者技能講習</t>
  </si>
  <si>
    <t>木材</t>
  </si>
  <si>
    <t>木材加工用機械作業主任者技能講習</t>
  </si>
  <si>
    <t>プレ</t>
  </si>
  <si>
    <t>プレス機械作業主任者技能講習</t>
  </si>
  <si>
    <t>乾燥</t>
  </si>
  <si>
    <t>乾燥設備作業主任者技能講習</t>
  </si>
  <si>
    <t>酸欠</t>
  </si>
  <si>
    <t>酸素欠乏危険作業主任者技能講習（※１）</t>
  </si>
  <si>
    <t>酸硫</t>
  </si>
  <si>
    <t>酸素欠乏・硫化水素危険作業主任者技能講習（※２）</t>
  </si>
  <si>
    <t>特化</t>
  </si>
  <si>
    <t>特定化学物質等作業主任者技能講習</t>
  </si>
  <si>
    <t>鉛　</t>
  </si>
  <si>
    <t>鉛作業主任者技能講習</t>
  </si>
  <si>
    <t>四鉛</t>
  </si>
  <si>
    <t>四アルキル鉛等作業主任者技能講習</t>
  </si>
  <si>
    <t>有機</t>
  </si>
  <si>
    <t>有機溶剤作業主任者技能講習</t>
  </si>
  <si>
    <t>地土</t>
  </si>
  <si>
    <t>地山の掘削及び土止め支保工作業主任者技能講習</t>
  </si>
  <si>
    <t>特四</t>
  </si>
  <si>
    <t>特定化学物質及び四アルキル鉛等作業主任者技能講習</t>
  </si>
  <si>
    <t>石綿</t>
  </si>
  <si>
    <t>石綿作業主任者技能講習</t>
  </si>
  <si>
    <t>技能講習略称</t>
    <phoneticPr fontId="10"/>
  </si>
  <si>
    <t>月</t>
    <rPh sb="0" eb="1">
      <t>ゲツ</t>
    </rPh>
    <phoneticPr fontId="13"/>
  </si>
  <si>
    <t>時</t>
    <rPh sb="0" eb="1">
      <t>ジ</t>
    </rPh>
    <phoneticPr fontId="13"/>
  </si>
  <si>
    <t>日</t>
    <rPh sb="0" eb="1">
      <t>ニチ</t>
    </rPh>
    <phoneticPr fontId="13"/>
  </si>
  <si>
    <t>分</t>
    <rPh sb="0" eb="1">
      <t>フン</t>
    </rPh>
    <phoneticPr fontId="13"/>
  </si>
  <si>
    <t>例</t>
    <rPh sb="0" eb="1">
      <t>レイ</t>
    </rPh>
    <phoneticPr fontId="10"/>
  </si>
  <si>
    <t>建設</t>
    <rPh sb="0" eb="2">
      <t>ケンセツ</t>
    </rPh>
    <phoneticPr fontId="10"/>
  </si>
  <si>
    <t>けんせつ</t>
    <phoneticPr fontId="10"/>
  </si>
  <si>
    <t>会社が雇用開始した年月日を記入
入力は西暦でも和暦でもOK。
和暦の場合はS10.1.1やH20.3.3などと入力する。</t>
    <rPh sb="16" eb="18">
      <t>ニュウリョク</t>
    </rPh>
    <rPh sb="19" eb="21">
      <t>セイレキ</t>
    </rPh>
    <rPh sb="23" eb="25">
      <t>ワレキ</t>
    </rPh>
    <rPh sb="31" eb="33">
      <t>ワレキ</t>
    </rPh>
    <rPh sb="34" eb="36">
      <t>バアイ</t>
    </rPh>
    <rPh sb="55" eb="57">
      <t>ニュウリョク</t>
    </rPh>
    <phoneticPr fontId="10"/>
  </si>
  <si>
    <t>建設県建設市建設町</t>
    <rPh sb="0" eb="2">
      <t>ケンセツ</t>
    </rPh>
    <rPh sb="2" eb="3">
      <t>ケン</t>
    </rPh>
    <rPh sb="3" eb="5">
      <t>ケンセツ</t>
    </rPh>
    <rPh sb="5" eb="6">
      <t>シ</t>
    </rPh>
    <rPh sb="6" eb="8">
      <t>ケンセツ</t>
    </rPh>
    <rPh sb="8" eb="9">
      <t>マチ</t>
    </rPh>
    <phoneticPr fontId="10"/>
  </si>
  <si>
    <t>土工県土工市土工町3-2-1-101</t>
    <rPh sb="0" eb="2">
      <t>ドコウ</t>
    </rPh>
    <rPh sb="2" eb="3">
      <t>ケン</t>
    </rPh>
    <rPh sb="3" eb="5">
      <t>ドコウ</t>
    </rPh>
    <rPh sb="5" eb="6">
      <t>シ</t>
    </rPh>
    <rPh sb="6" eb="8">
      <t>ドコウ</t>
    </rPh>
    <rPh sb="8" eb="9">
      <t>マチ</t>
    </rPh>
    <phoneticPr fontId="10"/>
  </si>
  <si>
    <t>012-345-6789</t>
    <phoneticPr fontId="10"/>
  </si>
  <si>
    <t>987-654-3210</t>
    <phoneticPr fontId="10"/>
  </si>
  <si>
    <t>130-90</t>
    <phoneticPr fontId="10"/>
  </si>
  <si>
    <t>A</t>
    <phoneticPr fontId="10"/>
  </si>
  <si>
    <t>じん肺</t>
    <rPh sb="2" eb="3">
      <t>ハイ</t>
    </rPh>
    <phoneticPr fontId="10"/>
  </si>
  <si>
    <t>協会けんぽ</t>
  </si>
  <si>
    <t>玉掛、地山</t>
    <rPh sb="0" eb="2">
      <t>タマカケ</t>
    </rPh>
    <rPh sb="3" eb="5">
      <t>ジヤマ</t>
    </rPh>
    <phoneticPr fontId="10"/>
  </si>
  <si>
    <t>普通免許</t>
    <rPh sb="0" eb="2">
      <t>フツウ</t>
    </rPh>
    <rPh sb="2" eb="4">
      <t>メンキョ</t>
    </rPh>
    <phoneticPr fontId="10"/>
  </si>
  <si>
    <t>年</t>
    <rPh sb="0" eb="1">
      <t>ネン</t>
    </rPh>
    <phoneticPr fontId="10"/>
  </si>
  <si>
    <t>月</t>
    <rPh sb="0" eb="1">
      <t>ガツ</t>
    </rPh>
    <phoneticPr fontId="10"/>
  </si>
  <si>
    <t>日</t>
    <rPh sb="0" eb="1">
      <t>ニチ</t>
    </rPh>
    <phoneticPr fontId="10"/>
  </si>
  <si>
    <t>日</t>
    <rPh sb="0" eb="1">
      <t>ニチ</t>
    </rPh>
    <phoneticPr fontId="13"/>
  </si>
  <si>
    <t>月</t>
    <rPh sb="0" eb="1">
      <t>ガツ</t>
    </rPh>
    <phoneticPr fontId="13"/>
  </si>
  <si>
    <t>年</t>
    <rPh sb="0" eb="1">
      <t>ネン</t>
    </rPh>
    <phoneticPr fontId="13"/>
  </si>
  <si>
    <t>　このたび、下記の有機物質・特定化学物質等を持込・使用するのでお届けします。</t>
    <phoneticPr fontId="10"/>
  </si>
  <si>
    <t>なお、使用に際しては、ＳＤＳ （安全データシート） 内容を掲示し、作業員に対して</t>
    <rPh sb="33" eb="36">
      <t>サギョウイン</t>
    </rPh>
    <rPh sb="37" eb="38">
      <t>タイ</t>
    </rPh>
    <phoneticPr fontId="10"/>
  </si>
  <si>
    <t>周知を行うとともに関係法規を遵守します。</t>
    <phoneticPr fontId="10"/>
  </si>
  <si>
    <t>ＴＥＬ</t>
    <phoneticPr fontId="10"/>
  </si>
  <si>
    <t>家族ＴＥＬ</t>
    <rPh sb="0" eb="2">
      <t>カゾク</t>
    </rPh>
    <phoneticPr fontId="10"/>
  </si>
  <si>
    <t>㊞</t>
    <phoneticPr fontId="10"/>
  </si>
  <si>
    <t>しなければなりません。</t>
    <phoneticPr fontId="10"/>
  </si>
  <si>
    <t>　①再下請負通知書の提出</t>
    <phoneticPr fontId="10"/>
  </si>
  <si>
    <t xml:space="preserve"> □ 作業員名簿</t>
    <rPh sb="3" eb="4">
      <t>ギョウ</t>
    </rPh>
    <rPh sb="4" eb="5">
      <t>イン</t>
    </rPh>
    <rPh sb="5" eb="7">
      <t>メイボ</t>
    </rPh>
    <phoneticPr fontId="13"/>
  </si>
  <si>
    <t xml:space="preserve"> □ 再下請負通知書</t>
    <rPh sb="3" eb="4">
      <t>サイ</t>
    </rPh>
    <rPh sb="4" eb="5">
      <t>シタ</t>
    </rPh>
    <rPh sb="5" eb="7">
      <t>ウケオイ</t>
    </rPh>
    <rPh sb="7" eb="10">
      <t>ツウチショ</t>
    </rPh>
    <phoneticPr fontId="13"/>
  </si>
  <si>
    <t xml:space="preserve"> □ 持込機械等 （移動式クレーン） 使用届</t>
    <rPh sb="3" eb="5">
      <t>モチコミ</t>
    </rPh>
    <rPh sb="5" eb="7">
      <t>キカイ</t>
    </rPh>
    <rPh sb="7" eb="8">
      <t>ナド</t>
    </rPh>
    <rPh sb="10" eb="12">
      <t>イドウ</t>
    </rPh>
    <rPh sb="12" eb="13">
      <t>シキ</t>
    </rPh>
    <rPh sb="19" eb="21">
      <t>シヨウ</t>
    </rPh>
    <rPh sb="21" eb="22">
      <t>トド</t>
    </rPh>
    <phoneticPr fontId="13"/>
  </si>
  <si>
    <t xml:space="preserve"> □ 工事用車両届</t>
    <rPh sb="3" eb="6">
      <t>コウジヨウ</t>
    </rPh>
    <rPh sb="6" eb="8">
      <t>シャリョウ</t>
    </rPh>
    <rPh sb="8" eb="9">
      <t>トド</t>
    </rPh>
    <phoneticPr fontId="13"/>
  </si>
  <si>
    <t xml:space="preserve"> □ 送出し教育実施報告書</t>
    <rPh sb="3" eb="4">
      <t>オク</t>
    </rPh>
    <rPh sb="4" eb="5">
      <t>ダ</t>
    </rPh>
    <rPh sb="6" eb="8">
      <t>キョウイク</t>
    </rPh>
    <rPh sb="8" eb="10">
      <t>ジッシ</t>
    </rPh>
    <rPh sb="10" eb="13">
      <t>ホウコクショ</t>
    </rPh>
    <phoneticPr fontId="13"/>
  </si>
  <si>
    <t xml:space="preserve"> □ （　　　　　　　　　　　　　　　　　） 作業計画書</t>
    <rPh sb="23" eb="25">
      <t>サギョウ</t>
    </rPh>
    <rPh sb="25" eb="28">
      <t>ケイカクショ</t>
    </rPh>
    <phoneticPr fontId="13"/>
  </si>
  <si>
    <t xml:space="preserve"> □ 安全衛生計画書</t>
    <rPh sb="3" eb="5">
      <t>アンゼン</t>
    </rPh>
    <rPh sb="5" eb="7">
      <t>エイセイ</t>
    </rPh>
    <rPh sb="7" eb="10">
      <t>ケイカクショ</t>
    </rPh>
    <phoneticPr fontId="13"/>
  </si>
  <si>
    <t xml:space="preserve"> □ 下請業者編成表</t>
    <rPh sb="3" eb="5">
      <t>シタウケ</t>
    </rPh>
    <rPh sb="5" eb="7">
      <t>ギョウシャ</t>
    </rPh>
    <rPh sb="7" eb="9">
      <t>ヘンセイ</t>
    </rPh>
    <rPh sb="9" eb="10">
      <t>ヒョウ</t>
    </rPh>
    <phoneticPr fontId="13"/>
  </si>
  <si>
    <t xml:space="preserve"> □ 持込機械等 （車両系建設機械） 使用届</t>
    <rPh sb="3" eb="5">
      <t>モチコミ</t>
    </rPh>
    <rPh sb="5" eb="7">
      <t>キカイ</t>
    </rPh>
    <rPh sb="7" eb="8">
      <t>ナド</t>
    </rPh>
    <rPh sb="10" eb="12">
      <t>シャリョウ</t>
    </rPh>
    <rPh sb="12" eb="13">
      <t>ケイ</t>
    </rPh>
    <rPh sb="13" eb="15">
      <t>ケンセツ</t>
    </rPh>
    <rPh sb="15" eb="17">
      <t>キカイ</t>
    </rPh>
    <rPh sb="19" eb="21">
      <t>シヨウ</t>
    </rPh>
    <rPh sb="21" eb="22">
      <t>トドケ</t>
    </rPh>
    <phoneticPr fontId="13"/>
  </si>
  <si>
    <t xml:space="preserve"> □ 危険物 ・ 有害物持込使用届</t>
    <rPh sb="3" eb="6">
      <t>キケンブツ</t>
    </rPh>
    <rPh sb="9" eb="12">
      <t>ユウガイブツ</t>
    </rPh>
    <rPh sb="12" eb="14">
      <t>モチコミ</t>
    </rPh>
    <rPh sb="14" eb="16">
      <t>シヨウ</t>
    </rPh>
    <rPh sb="16" eb="17">
      <t>トドケ</t>
    </rPh>
    <phoneticPr fontId="13"/>
  </si>
  <si>
    <t xml:space="preserve"> □ 新規入場時教育実施報告書</t>
    <rPh sb="3" eb="5">
      <t>シンキ</t>
    </rPh>
    <rPh sb="5" eb="7">
      <t>ニュウジョウ</t>
    </rPh>
    <rPh sb="7" eb="8">
      <t>ジ</t>
    </rPh>
    <rPh sb="8" eb="10">
      <t>キョウイク</t>
    </rPh>
    <rPh sb="10" eb="12">
      <t>ジッシ</t>
    </rPh>
    <rPh sb="12" eb="15">
      <t>ホウコクショ</t>
    </rPh>
    <phoneticPr fontId="13"/>
  </si>
  <si>
    <t xml:space="preserve"> □ 持込機械等 （電動工具） 使用届</t>
    <rPh sb="3" eb="5">
      <t>モチコミ</t>
    </rPh>
    <rPh sb="5" eb="7">
      <t>キカイ</t>
    </rPh>
    <rPh sb="7" eb="8">
      <t>ナド</t>
    </rPh>
    <rPh sb="10" eb="12">
      <t>デンドウ</t>
    </rPh>
    <rPh sb="12" eb="14">
      <t>コウグ</t>
    </rPh>
    <rPh sb="16" eb="18">
      <t>シヨウ</t>
    </rPh>
    <rPh sb="18" eb="19">
      <t>トドケ</t>
    </rPh>
    <phoneticPr fontId="13"/>
  </si>
  <si>
    <t xml:space="preserve"> □ 火気使用届</t>
    <rPh sb="3" eb="5">
      <t>カキ</t>
    </rPh>
    <rPh sb="5" eb="7">
      <t>シヨウ</t>
    </rPh>
    <rPh sb="7" eb="8">
      <t>トドケ</t>
    </rPh>
    <phoneticPr fontId="13"/>
  </si>
  <si>
    <t xml:space="preserve"> □ （　　　　　　　　　　　　　　　　） 作業手順書</t>
    <rPh sb="22" eb="24">
      <t>サギョウ</t>
    </rPh>
    <rPh sb="24" eb="26">
      <t>テジュン</t>
    </rPh>
    <rPh sb="26" eb="27">
      <t>ショ</t>
    </rPh>
    <phoneticPr fontId="13"/>
  </si>
  <si>
    <t xml:space="preserve"> □ 持込機械等 （　　　　　　　　　　　　　　　） 使用届</t>
    <rPh sb="3" eb="5">
      <t>モチコミ</t>
    </rPh>
    <rPh sb="5" eb="7">
      <t>キカイ</t>
    </rPh>
    <rPh sb="7" eb="8">
      <t>ナド</t>
    </rPh>
    <rPh sb="27" eb="29">
      <t>シヨウ</t>
    </rPh>
    <rPh sb="29" eb="30">
      <t>トドケ</t>
    </rPh>
    <phoneticPr fontId="13"/>
  </si>
  <si>
    <t xml:space="preserve"> □ 持込機械等 （電気溶接機） 使用届</t>
    <rPh sb="3" eb="5">
      <t>モチコミ</t>
    </rPh>
    <rPh sb="5" eb="7">
      <t>キカイ</t>
    </rPh>
    <rPh sb="7" eb="8">
      <t>ナド</t>
    </rPh>
    <rPh sb="10" eb="12">
      <t>デンキ</t>
    </rPh>
    <rPh sb="12" eb="14">
      <t>ヨウセツ</t>
    </rPh>
    <rPh sb="14" eb="15">
      <t>キ</t>
    </rPh>
    <rPh sb="17" eb="19">
      <t>シヨウ</t>
    </rPh>
    <rPh sb="19" eb="20">
      <t>トドケ</t>
    </rPh>
    <phoneticPr fontId="13"/>
  </si>
  <si>
    <t xml:space="preserve"> □ （　　　　　　　　　　　　　　　　　） 作業手順書</t>
    <rPh sb="25" eb="27">
      <t>テジュン</t>
    </rPh>
    <rPh sb="27" eb="28">
      <t>ショ</t>
    </rPh>
    <phoneticPr fontId="13"/>
  </si>
  <si>
    <t>R.　 年  月  日</t>
    <rPh sb="4" eb="5">
      <t>ネン</t>
    </rPh>
    <rPh sb="7" eb="8">
      <t>ガツ</t>
    </rPh>
    <rPh sb="10" eb="11">
      <t>ニチ</t>
    </rPh>
    <phoneticPr fontId="10"/>
  </si>
  <si>
    <t>R. 　年  月  日</t>
    <rPh sb="4" eb="5">
      <t>ネン</t>
    </rPh>
    <rPh sb="7" eb="8">
      <t>ガツ</t>
    </rPh>
    <rPh sb="10" eb="11">
      <t>ビ</t>
    </rPh>
    <phoneticPr fontId="10"/>
  </si>
  <si>
    <t>R.　 年  月  日</t>
    <rPh sb="4" eb="5">
      <t>ネン</t>
    </rPh>
    <rPh sb="7" eb="8">
      <t>ガツ</t>
    </rPh>
    <rPh sb="10" eb="11">
      <t>ビ</t>
    </rPh>
    <phoneticPr fontId="10"/>
  </si>
  <si>
    <t>（</t>
    <phoneticPr fontId="10"/>
  </si>
  <si>
    <t>次）</t>
    <phoneticPr fontId="10"/>
  </si>
  <si>
    <t>「姓」を入力すると自動表示されますが、違う場合は直接編集してください。</t>
    <rPh sb="1" eb="2">
      <t>せい</t>
    </rPh>
    <rPh sb="4" eb="6">
      <t>にゅうりょく</t>
    </rPh>
    <rPh sb="9" eb="11">
      <t>じどう</t>
    </rPh>
    <rPh sb="11" eb="13">
      <t>ひょうじ</t>
    </rPh>
    <rPh sb="19" eb="20">
      <t>ちが</t>
    </rPh>
    <rPh sb="21" eb="23">
      <t>ばあい</t>
    </rPh>
    <rPh sb="24" eb="26">
      <t>ちょくせつ</t>
    </rPh>
    <rPh sb="26" eb="28">
      <t>へんしゅう</t>
    </rPh>
    <phoneticPr fontId="10" type="Hiragana"/>
  </si>
  <si>
    <t>「名」を入力すると自動表示されますが、違う場合は直接編集してください。</t>
    <rPh sb="1" eb="2">
      <t>な</t>
    </rPh>
    <rPh sb="4" eb="6">
      <t>にゅうりょく</t>
    </rPh>
    <rPh sb="9" eb="11">
      <t>じどう</t>
    </rPh>
    <rPh sb="11" eb="13">
      <t>ひょうじ</t>
    </rPh>
    <rPh sb="19" eb="20">
      <t>ちが</t>
    </rPh>
    <rPh sb="21" eb="23">
      <t>ばあい</t>
    </rPh>
    <rPh sb="24" eb="26">
      <t>ちょくせつ</t>
    </rPh>
    <rPh sb="26" eb="28">
      <t>へんしゅう</t>
    </rPh>
    <phoneticPr fontId="10" type="Hiragana"/>
  </si>
  <si>
    <t>用 車 両 届</t>
    <phoneticPr fontId="13"/>
  </si>
  <si>
    <t>工 事</t>
    <rPh sb="0" eb="1">
      <t>コウ</t>
    </rPh>
    <rPh sb="2" eb="3">
      <t>コト</t>
    </rPh>
    <phoneticPr fontId="13"/>
  </si>
  <si>
    <t>通 勤</t>
    <phoneticPr fontId="13"/>
  </si>
  <si>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13"/>
  </si>
  <si>
    <t>一郎</t>
    <rPh sb="0" eb="2">
      <t>イチロウ</t>
    </rPh>
    <phoneticPr fontId="10"/>
  </si>
  <si>
    <t>いちろう</t>
    <phoneticPr fontId="10"/>
  </si>
  <si>
    <t>とび工1</t>
    <rPh sb="2" eb="3">
      <t>コウ</t>
    </rPh>
    <phoneticPr fontId="10"/>
  </si>
  <si>
    <t>職1</t>
    <rPh sb="0" eb="1">
      <t>ショク</t>
    </rPh>
    <phoneticPr fontId="10"/>
  </si>
  <si>
    <t>1-2-3</t>
    <phoneticPr fontId="10"/>
  </si>
  <si>
    <t>外国人技能実習生の従事の状況(有無)</t>
    <phoneticPr fontId="10"/>
  </si>
  <si>
    <t>会社名（株式会社等の法人格を含む）</t>
    <rPh sb="8" eb="9">
      <t>トウ</t>
    </rPh>
    <rPh sb="10" eb="11">
      <t>ホウ</t>
    </rPh>
    <rPh sb="11" eb="13">
      <t>ジンカク</t>
    </rPh>
    <rPh sb="14" eb="15">
      <t>フク</t>
    </rPh>
    <phoneticPr fontId="10"/>
  </si>
  <si>
    <t>営業所名（特にない場合はブランク）</t>
    <rPh sb="0" eb="3">
      <t>エイギョウショ</t>
    </rPh>
    <rPh sb="3" eb="4">
      <t>メイ</t>
    </rPh>
    <rPh sb="5" eb="6">
      <t>トク</t>
    </rPh>
    <rPh sb="9" eb="11">
      <t>バアイ</t>
    </rPh>
    <phoneticPr fontId="10"/>
  </si>
  <si>
    <t>健康保険加入状況（加入、未加入、適用除外）</t>
    <rPh sb="0" eb="2">
      <t>ケンコウ</t>
    </rPh>
    <rPh sb="2" eb="4">
      <t>ホケン</t>
    </rPh>
    <rPh sb="4" eb="6">
      <t>カニュウ</t>
    </rPh>
    <rPh sb="6" eb="8">
      <t>ジョウキョウ</t>
    </rPh>
    <rPh sb="9" eb="11">
      <t>カニュウ</t>
    </rPh>
    <rPh sb="12" eb="15">
      <t>ミカニュウ</t>
    </rPh>
    <rPh sb="16" eb="18">
      <t>テキヨウ</t>
    </rPh>
    <rPh sb="18" eb="20">
      <t>ジョガイ</t>
    </rPh>
    <phoneticPr fontId="10"/>
  </si>
  <si>
    <t>厚生年金保険加入状況（加入、未加入、適用除外）</t>
    <rPh sb="0" eb="2">
      <t>コウセイ</t>
    </rPh>
    <rPh sb="2" eb="4">
      <t>ネンキン</t>
    </rPh>
    <rPh sb="4" eb="6">
      <t>ホケン</t>
    </rPh>
    <rPh sb="6" eb="8">
      <t>カニュウ</t>
    </rPh>
    <rPh sb="8" eb="10">
      <t>ジョウキョウ</t>
    </rPh>
    <phoneticPr fontId="10"/>
  </si>
  <si>
    <t>雇用保険加入状況（加入、未加入、適用除外）</t>
    <rPh sb="0" eb="2">
      <t>コヨウ</t>
    </rPh>
    <rPh sb="2" eb="4">
      <t>ホケン</t>
    </rPh>
    <rPh sb="4" eb="6">
      <t>カニュウ</t>
    </rPh>
    <rPh sb="6" eb="8">
      <t>ジョウキョウ</t>
    </rPh>
    <phoneticPr fontId="10"/>
  </si>
  <si>
    <t>在留期間満了日</t>
    <phoneticPr fontId="10"/>
  </si>
  <si>
    <t>□特定活動（外国人建設就労者）
□特定技能</t>
    <rPh sb="1" eb="3">
      <t>トクテイ</t>
    </rPh>
    <rPh sb="3" eb="5">
      <t>カツドウ</t>
    </rPh>
    <rPh sb="6" eb="8">
      <t>ガイコク</t>
    </rPh>
    <rPh sb="8" eb="9">
      <t>ジン</t>
    </rPh>
    <rPh sb="9" eb="11">
      <t>ケンセツ</t>
    </rPh>
    <rPh sb="11" eb="13">
      <t>シュウロウ</t>
    </rPh>
    <rPh sb="13" eb="14">
      <t>シャ</t>
    </rPh>
    <rPh sb="17" eb="19">
      <t>トクテイ</t>
    </rPh>
    <rPh sb="19" eb="21">
      <t>ギノウ</t>
    </rPh>
    <phoneticPr fontId="10"/>
  </si>
  <si>
    <r>
      <t xml:space="preserve">在留資格
</t>
    </r>
    <r>
      <rPr>
        <sz val="8"/>
        <color theme="1"/>
        <rFont val="ＭＳ Ｐ明朝"/>
        <family val="1"/>
        <charset val="128"/>
      </rPr>
      <t>※いずれかをチェック</t>
    </r>
    <rPh sb="2" eb="4">
      <t>シカク</t>
    </rPh>
    <phoneticPr fontId="10"/>
  </si>
  <si>
    <r>
      <rPr>
        <sz val="9"/>
        <color theme="1"/>
        <rFont val="ＭＳ Ｐ明朝"/>
        <family val="1"/>
        <charset val="128"/>
      </rPr>
      <t>CCUS登録情報が最新であることの確認</t>
    </r>
    <r>
      <rPr>
        <sz val="11"/>
        <color theme="1"/>
        <rFont val="ＭＳ Ｐ明朝"/>
        <family val="1"/>
        <charset val="128"/>
      </rPr>
      <t xml:space="preserve">
</t>
    </r>
    <r>
      <rPr>
        <sz val="8"/>
        <color theme="1"/>
        <rFont val="ＭＳ Ｐ明朝"/>
        <family val="1"/>
        <charset val="128"/>
      </rPr>
      <t>※登録義務がある者のみ</t>
    </r>
    <rPh sb="4" eb="6">
      <t>トウロク</t>
    </rPh>
    <rPh sb="6" eb="8">
      <t>ジョウホウ</t>
    </rPh>
    <rPh sb="9" eb="11">
      <t>サイシン</t>
    </rPh>
    <rPh sb="17" eb="19">
      <t>カクニン</t>
    </rPh>
    <rPh sb="21" eb="23">
      <t>トウロク</t>
    </rPh>
    <rPh sb="23" eb="25">
      <t>ギム</t>
    </rPh>
    <rPh sb="28" eb="29">
      <t>モノ</t>
    </rPh>
    <phoneticPr fontId="10"/>
  </si>
  <si>
    <t>外国人建設就労者等 １</t>
    <rPh sb="8" eb="9">
      <t>トウ</t>
    </rPh>
    <phoneticPr fontId="10"/>
  </si>
  <si>
    <t>外国人建設就労者等 ２</t>
    <rPh sb="8" eb="9">
      <t>トウ</t>
    </rPh>
    <phoneticPr fontId="27"/>
  </si>
  <si>
    <t>外国人建設就労者等 ３</t>
    <rPh sb="8" eb="9">
      <t>トウ</t>
    </rPh>
    <phoneticPr fontId="27"/>
  </si>
  <si>
    <t>２　建設現場への入場を届け出る外国人建設就労者等に関する事項</t>
    <rPh sb="23" eb="24">
      <t>トウ</t>
    </rPh>
    <phoneticPr fontId="10"/>
  </si>
  <si>
    <t>就労場所</t>
    <phoneticPr fontId="10"/>
  </si>
  <si>
    <t>従事させる業務の内容</t>
    <phoneticPr fontId="10"/>
  </si>
  <si>
    <t>責任者（連絡窓口）</t>
    <rPh sb="4" eb="6">
      <t>レンラク</t>
    </rPh>
    <rPh sb="6" eb="8">
      <t>マドグチ</t>
    </rPh>
    <phoneticPr fontId="10"/>
  </si>
  <si>
    <t>役職</t>
    <rPh sb="0" eb="2">
      <t>ヤクショク</t>
    </rPh>
    <phoneticPr fontId="27"/>
  </si>
  <si>
    <t>連絡先</t>
    <rPh sb="0" eb="2">
      <t>レンラク</t>
    </rPh>
    <rPh sb="2" eb="3">
      <t>サキ</t>
    </rPh>
    <phoneticPr fontId="10"/>
  </si>
  <si>
    <r>
      <t>従事させる期間</t>
    </r>
    <r>
      <rPr>
        <sz val="9"/>
        <color theme="1"/>
        <rFont val="ＭＳ Ｐ明朝"/>
        <family val="1"/>
        <charset val="128"/>
      </rPr>
      <t>（計画期間）</t>
    </r>
    <phoneticPr fontId="10"/>
  </si>
  <si>
    <t>　１　建設特定技能受入計画認定証又は適正監理計画認定証（複数ある場合にはすべて。建設特定技能
　　受入計画認定証については別紙（建設特定技能受入計画に関する事項）も含む。）</t>
    <rPh sb="3" eb="5">
      <t>ケンセツ</t>
    </rPh>
    <rPh sb="5" eb="7">
      <t>トクテイ</t>
    </rPh>
    <rPh sb="7" eb="9">
      <t>ギノウ</t>
    </rPh>
    <rPh sb="9" eb="11">
      <t>ウケイレ</t>
    </rPh>
    <rPh sb="11" eb="13">
      <t>ケイカク</t>
    </rPh>
    <rPh sb="13" eb="16">
      <t>ニンテイショウ</t>
    </rPh>
    <rPh sb="16" eb="17">
      <t>マタ</t>
    </rPh>
    <rPh sb="18" eb="20">
      <t>テキセイ</t>
    </rPh>
    <rPh sb="20" eb="22">
      <t>カンリ</t>
    </rPh>
    <rPh sb="22" eb="24">
      <t>ケイカク</t>
    </rPh>
    <rPh sb="24" eb="27">
      <t>ニンテイショウ</t>
    </rPh>
    <rPh sb="28" eb="30">
      <t>フクスウ</t>
    </rPh>
    <rPh sb="32" eb="34">
      <t>バアイ</t>
    </rPh>
    <rPh sb="40" eb="42">
      <t>ケンセツ</t>
    </rPh>
    <rPh sb="42" eb="44">
      <t>トクテイ</t>
    </rPh>
    <rPh sb="44" eb="46">
      <t>ギノウ</t>
    </rPh>
    <rPh sb="49" eb="51">
      <t>ウケイレ</t>
    </rPh>
    <rPh sb="51" eb="53">
      <t>ケイカク</t>
    </rPh>
    <rPh sb="53" eb="55">
      <t>ニンテイ</t>
    </rPh>
    <rPh sb="55" eb="56">
      <t>ショウ</t>
    </rPh>
    <rPh sb="61" eb="63">
      <t>ベッシ</t>
    </rPh>
    <rPh sb="64" eb="66">
      <t>ケンセツ</t>
    </rPh>
    <rPh sb="66" eb="68">
      <t>トクテイ</t>
    </rPh>
    <rPh sb="68" eb="70">
      <t>ギノウ</t>
    </rPh>
    <rPh sb="70" eb="72">
      <t>ウケイレ</t>
    </rPh>
    <rPh sb="72" eb="74">
      <t>ケイカク</t>
    </rPh>
    <rPh sb="75" eb="76">
      <t>カン</t>
    </rPh>
    <rPh sb="78" eb="80">
      <t>ジコウ</t>
    </rPh>
    <rPh sb="82" eb="83">
      <t>フク</t>
    </rPh>
    <phoneticPr fontId="10"/>
  </si>
  <si>
    <t>　３　在留カード</t>
    <phoneticPr fontId="10"/>
  </si>
  <si>
    <t>　５　建設キャリアアップシステムカード（登録義務のある者のみ）</t>
    <rPh sb="3" eb="5">
      <t>ケンセツ</t>
    </rPh>
    <rPh sb="20" eb="22">
      <t>トウロク</t>
    </rPh>
    <rPh sb="22" eb="24">
      <t>ギム</t>
    </rPh>
    <rPh sb="27" eb="28">
      <t>モノ</t>
    </rPh>
    <phoneticPr fontId="10"/>
  </si>
  <si>
    <t>３　受入企業・建設特定技能受入計画及び適正監理計画に関する事項</t>
    <rPh sb="7" eb="18">
      <t>ケンセツトクテイギノウウケイレケイカクオヨ</t>
    </rPh>
    <rPh sb="19" eb="23">
      <t>テキセイカンリ</t>
    </rPh>
    <rPh sb="23" eb="25">
      <t>ケイカク</t>
    </rPh>
    <rPh sb="26" eb="27">
      <t>カン</t>
    </rPh>
    <rPh sb="29" eb="31">
      <t>ジコウ</t>
    </rPh>
    <phoneticPr fontId="10"/>
  </si>
  <si>
    <t>外国人建設就労者等建設現場入場届出書</t>
    <rPh sb="8" eb="9">
      <t>トウ</t>
    </rPh>
    <rPh sb="9" eb="11">
      <t>ケンセツ</t>
    </rPh>
    <phoneticPr fontId="10"/>
  </si>
  <si>
    <t>外国人建設就労者等の建設現場について下記のとおり届出ます。</t>
    <rPh sb="8" eb="9">
      <t>トウ</t>
    </rPh>
    <phoneticPr fontId="10"/>
  </si>
  <si>
    <t>1次</t>
    <rPh sb="1" eb="2">
      <t>ジ</t>
    </rPh>
    <phoneticPr fontId="10"/>
  </si>
  <si>
    <t>2次</t>
    <rPh sb="1" eb="2">
      <t>ジ</t>
    </rPh>
    <phoneticPr fontId="10"/>
  </si>
  <si>
    <t>3次</t>
    <rPh sb="1" eb="2">
      <t>ジ</t>
    </rPh>
    <phoneticPr fontId="10"/>
  </si>
  <si>
    <t>※就労場所・従事させる業務の内容・従事させる期間については、建設特定技能
　受入計画及び適正監理計画の記載内容を正確に転記すること。</t>
    <rPh sb="1" eb="3">
      <t>シュウロウ</t>
    </rPh>
    <rPh sb="3" eb="5">
      <t>バショ</t>
    </rPh>
    <rPh sb="6" eb="8">
      <t>ジュウジ</t>
    </rPh>
    <rPh sb="11" eb="13">
      <t>ギョウム</t>
    </rPh>
    <rPh sb="14" eb="16">
      <t>ナイヨウ</t>
    </rPh>
    <rPh sb="17" eb="19">
      <t>ジュウジ</t>
    </rPh>
    <rPh sb="22" eb="24">
      <t>キカン</t>
    </rPh>
    <rPh sb="30" eb="32">
      <t>ケンセツ</t>
    </rPh>
    <rPh sb="32" eb="34">
      <t>トクテイ</t>
    </rPh>
    <rPh sb="34" eb="36">
      <t>ギノウ</t>
    </rPh>
    <rPh sb="38" eb="40">
      <t>ウケイレ</t>
    </rPh>
    <rPh sb="40" eb="42">
      <t>ケイカク</t>
    </rPh>
    <rPh sb="42" eb="43">
      <t>オヨ</t>
    </rPh>
    <rPh sb="44" eb="46">
      <t>テキセイ</t>
    </rPh>
    <rPh sb="46" eb="48">
      <t>カンリ</t>
    </rPh>
    <rPh sb="48" eb="50">
      <t>ケイカク</t>
    </rPh>
    <rPh sb="51" eb="53">
      <t>キサイ</t>
    </rPh>
    <rPh sb="53" eb="55">
      <t>ナイヨウ</t>
    </rPh>
    <rPh sb="56" eb="58">
      <t>セイカク</t>
    </rPh>
    <rPh sb="59" eb="61">
      <t>テンキ</t>
    </rPh>
    <phoneticPr fontId="10"/>
  </si>
  <si>
    <t>・「雇用保険」：通常の作業員の場合
・日雇保険：日雇労働被保険者の場合
・適用除外：事業主やその親族</t>
    <rPh sb="2" eb="4">
      <t>コヨウ</t>
    </rPh>
    <rPh sb="4" eb="6">
      <t>ホケン</t>
    </rPh>
    <phoneticPr fontId="10"/>
  </si>
  <si>
    <t>雇用保険</t>
  </si>
  <si>
    <t>送り出し時</t>
    <rPh sb="0" eb="1">
      <t>オク</t>
    </rPh>
    <rPh sb="2" eb="3">
      <t>ダ</t>
    </rPh>
    <rPh sb="4" eb="5">
      <t>ジ</t>
    </rPh>
    <phoneticPr fontId="10"/>
  </si>
  <si>
    <t>印</t>
    <rPh sb="0" eb="1">
      <t>イン</t>
    </rPh>
    <phoneticPr fontId="10"/>
  </si>
  <si>
    <t>□確認済
　（確認日：　　　　　　　　）</t>
    <rPh sb="1" eb="3">
      <t>カクニン</t>
    </rPh>
    <rPh sb="3" eb="4">
      <t>ズ</t>
    </rPh>
    <rPh sb="7" eb="9">
      <t>カクニン</t>
    </rPh>
    <rPh sb="9" eb="10">
      <t>ビ</t>
    </rPh>
    <phoneticPr fontId="10"/>
  </si>
  <si>
    <t>　４　受入企業と外国人建設就労者等との間の雇用条件書</t>
    <rPh sb="16" eb="17">
      <t>トウ</t>
    </rPh>
    <rPh sb="23" eb="25">
      <t>ジョウケン</t>
    </rPh>
    <rPh sb="25" eb="26">
      <t>ショ</t>
    </rPh>
    <phoneticPr fontId="10"/>
  </si>
  <si>
    <t>　　基づいて本表を作成の上、元請に届け出ること。</t>
    <phoneticPr fontId="10"/>
  </si>
  <si>
    <t>２．この下請負業者編成表でまとめきれない場合には、本様式をコピーするなどして適宜使用すること。</t>
    <rPh sb="26" eb="28">
      <t>ヨウシキ</t>
    </rPh>
    <phoneticPr fontId="10"/>
  </si>
  <si>
    <t>安全衛生責任者</t>
    <phoneticPr fontId="10"/>
  </si>
  <si>
    <t>権限及び
意見申出方法</t>
    <phoneticPr fontId="10"/>
  </si>
  <si>
    <t>工事です。</t>
    <phoneticPr fontId="10"/>
  </si>
  <si>
    <t>　この建設工事に従事する下請負業者の方は、一次、二次等の層次を問わず、その請け負った建設工事を</t>
    <phoneticPr fontId="10"/>
  </si>
  <si>
    <t>手続きを実施してください。</t>
    <phoneticPr fontId="10"/>
  </si>
  <si>
    <t>他の建設業を営む者（建設業の許可を受けていない者を含みます。）に請け負わせたときは、速やかに次の</t>
    <phoneticPr fontId="10"/>
  </si>
  <si>
    <t>　なお、一度提出いただいた事項や書類に変更が生じたときも、遅滞なく、変更の年月日を付記して再提出</t>
    <phoneticPr fontId="10"/>
  </si>
  <si>
    <t>　及び再下請負契約がある場合はその状況を、直近上位の注文者を通じて元請負業者に報告されるよう</t>
    <rPh sb="12" eb="14">
      <t>バアイ</t>
    </rPh>
    <phoneticPr fontId="10"/>
  </si>
  <si>
    <t>　お願いします。</t>
    <phoneticPr fontId="10"/>
  </si>
  <si>
    <t>　　一次下請負業者の方は、後次の下請負業者から提出される再下請負通知書を取りまとめ、下請負業者</t>
    <rPh sb="34" eb="35">
      <t>ショ</t>
    </rPh>
    <rPh sb="36" eb="37">
      <t>ト</t>
    </rPh>
    <phoneticPr fontId="10"/>
  </si>
  <si>
    <t>　編成表とともに提出してください。</t>
    <phoneticPr fontId="10"/>
  </si>
  <si>
    <t>　　他に下請負を行わせる場合は、この書面を複写し交付して、「もし更に他の者に工事を請け負わせた</t>
    <rPh sb="32" eb="33">
      <t>サラ</t>
    </rPh>
    <phoneticPr fontId="10"/>
  </si>
  <si>
    <t>　ときは、『再下請負通知書』を提出するとともに、関係する後次の下請負業者に対してこの書面の写しの</t>
    <phoneticPr fontId="10"/>
  </si>
  <si>
    <t>　交付が必要である」旨を伝えなければなりません。</t>
    <phoneticPr fontId="10"/>
  </si>
  <si>
    <t>提出先及び
担当者</t>
    <rPh sb="0" eb="2">
      <t>テイシュツ</t>
    </rPh>
    <rPh sb="2" eb="3">
      <t>サキ</t>
    </rPh>
    <rPh sb="3" eb="4">
      <t>オヨ</t>
    </rPh>
    <rPh sb="6" eb="9">
      <t>タントウシャ</t>
    </rPh>
    <phoneticPr fontId="10"/>
  </si>
  <si>
    <t>殿</t>
    <rPh sb="0" eb="1">
      <t>ドノ</t>
    </rPh>
    <phoneticPr fontId="10"/>
  </si>
  <si>
    <t>使用会社名</t>
    <phoneticPr fontId="10"/>
  </si>
  <si>
    <t>防炎シート、</t>
    <rPh sb="0" eb="2">
      <t>ボウエン</t>
    </rPh>
    <phoneticPr fontId="13"/>
  </si>
  <si>
    <t>※毎日時間で管理する場合は、この様式を参考にして書式を作成して下さい。</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13"/>
  </si>
  <si>
    <t>「職長教育」、「特別教育」などを記入</t>
    <phoneticPr fontId="10"/>
  </si>
  <si>
    <t>シート名</t>
    <rPh sb="3" eb="4">
      <t>メイ</t>
    </rPh>
    <phoneticPr fontId="10"/>
  </si>
  <si>
    <t>1甲</t>
    <rPh sb="1" eb="2">
      <t>コウ</t>
    </rPh>
    <phoneticPr fontId="10"/>
  </si>
  <si>
    <t>1甲別</t>
    <rPh sb="1" eb="2">
      <t>コウ</t>
    </rPh>
    <rPh sb="2" eb="3">
      <t>ベツ</t>
    </rPh>
    <phoneticPr fontId="10"/>
  </si>
  <si>
    <t>全建統一様式第10号</t>
    <rPh sb="0" eb="1">
      <t>ゼン</t>
    </rPh>
    <rPh sb="1" eb="2">
      <t>ダテ</t>
    </rPh>
    <rPh sb="2" eb="4">
      <t>トウイツ</t>
    </rPh>
    <rPh sb="4" eb="6">
      <t>ヨウシキ</t>
    </rPh>
    <rPh sb="6" eb="7">
      <t>ダイ</t>
    </rPh>
    <rPh sb="9" eb="10">
      <t>ゴウ</t>
    </rPh>
    <phoneticPr fontId="13"/>
  </si>
  <si>
    <t>許可業種2</t>
    <phoneticPr fontId="10"/>
  </si>
  <si>
    <t>大臣または知事2（選択）</t>
    <phoneticPr fontId="10"/>
  </si>
  <si>
    <t>特定または一般2（選択）</t>
    <phoneticPr fontId="10"/>
  </si>
  <si>
    <t>許可（更新）年月日2</t>
    <phoneticPr fontId="10"/>
  </si>
  <si>
    <t>外国人</t>
    <phoneticPr fontId="10"/>
  </si>
  <si>
    <t>工事に関する担当者情報</t>
    <rPh sb="6" eb="9">
      <t>タントウシャ</t>
    </rPh>
    <rPh sb="9" eb="11">
      <t>ジョウホウ</t>
    </rPh>
    <phoneticPr fontId="10"/>
  </si>
  <si>
    <t>会社情報</t>
    <rPh sb="0" eb="2">
      <t>カイシャ</t>
    </rPh>
    <rPh sb="2" eb="4">
      <t>ジョウホウ</t>
    </rPh>
    <phoneticPr fontId="10"/>
  </si>
  <si>
    <t>保険等の加入</t>
    <phoneticPr fontId="10"/>
  </si>
  <si>
    <t>建設業許可２</t>
    <phoneticPr fontId="10"/>
  </si>
  <si>
    <t>郵便番号</t>
    <rPh sb="0" eb="4">
      <t>ユウビンバンゴウ</t>
    </rPh>
    <phoneticPr fontId="10"/>
  </si>
  <si>
    <t>住所</t>
    <rPh sb="0" eb="2">
      <t>ジュウショ</t>
    </rPh>
    <phoneticPr fontId="10"/>
  </si>
  <si>
    <t>発注者部署</t>
    <rPh sb="0" eb="3">
      <t>ハッチュウシャ</t>
    </rPh>
    <rPh sb="3" eb="5">
      <t>ブショ</t>
    </rPh>
    <phoneticPr fontId="10"/>
  </si>
  <si>
    <t>許可業種(多くある場合は該当工事のものだけ)</t>
    <rPh sb="5" eb="6">
      <t>オオ</t>
    </rPh>
    <rPh sb="9" eb="11">
      <t>バアイ</t>
    </rPh>
    <rPh sb="12" eb="14">
      <t>ガイトウ</t>
    </rPh>
    <rPh sb="14" eb="16">
      <t>コウジ</t>
    </rPh>
    <phoneticPr fontId="10"/>
  </si>
  <si>
    <t>大項目</t>
    <rPh sb="0" eb="1">
      <t>ダイ</t>
    </rPh>
    <rPh sb="1" eb="3">
      <t>コウモク</t>
    </rPh>
    <phoneticPr fontId="10"/>
  </si>
  <si>
    <t>元請会社の情報</t>
    <rPh sb="0" eb="2">
      <t>モトウケ</t>
    </rPh>
    <rPh sb="2" eb="4">
      <t>ガイシャ</t>
    </rPh>
    <rPh sb="5" eb="7">
      <t>ジョウホウ</t>
    </rPh>
    <phoneticPr fontId="10"/>
  </si>
  <si>
    <t>下請会社の情報</t>
    <rPh sb="0" eb="2">
      <t>シタウケ</t>
    </rPh>
    <rPh sb="2" eb="4">
      <t>ガイシャ</t>
    </rPh>
    <rPh sb="5" eb="7">
      <t>ジョウホウ</t>
    </rPh>
    <phoneticPr fontId="10"/>
  </si>
  <si>
    <r>
      <rPr>
        <b/>
        <sz val="8"/>
        <rFont val="Yu Gothic Medium"/>
        <family val="3"/>
        <charset val="128"/>
      </rPr>
      <t>自動計算されます。</t>
    </r>
    <r>
      <rPr>
        <sz val="8"/>
        <rFont val="Yu Gothic Medium"/>
        <family val="3"/>
        <charset val="128"/>
      </rPr>
      <t xml:space="preserve">
18歳未満の場合は「年齢証明書（住民票記載事項証明書など）」の提出が必要</t>
    </r>
    <rPh sb="0" eb="2">
      <t>ジドウ</t>
    </rPh>
    <rPh sb="2" eb="4">
      <t>ケイサン</t>
    </rPh>
    <rPh sb="41" eb="43">
      <t>テイシュツ</t>
    </rPh>
    <rPh sb="44" eb="46">
      <t>ヒツヨウ</t>
    </rPh>
    <phoneticPr fontId="10"/>
  </si>
  <si>
    <t>申し出方法</t>
    <rPh sb="0" eb="1">
      <t>モウ</t>
    </rPh>
    <rPh sb="2" eb="3">
      <t>デ</t>
    </rPh>
    <rPh sb="3" eb="5">
      <t>ホウホウ</t>
    </rPh>
    <phoneticPr fontId="10"/>
  </si>
  <si>
    <t>番号2(第○○○○○号の数字のみ)</t>
    <phoneticPr fontId="10"/>
  </si>
  <si>
    <t>①工事名</t>
    <rPh sb="1" eb="4">
      <t>コウジメイ</t>
    </rPh>
    <phoneticPr fontId="10"/>
  </si>
  <si>
    <t>②作成日</t>
    <phoneticPr fontId="10"/>
  </si>
  <si>
    <t>③提出日</t>
    <rPh sb="1" eb="4">
      <t>テイシュツビ</t>
    </rPh>
    <phoneticPr fontId="10"/>
  </si>
  <si>
    <t>施工体制台帳及び
協力業者労務安全関係提出書類</t>
    <rPh sb="6" eb="7">
      <t>オヨ</t>
    </rPh>
    <phoneticPr fontId="10"/>
  </si>
  <si>
    <t>目　　　次</t>
  </si>
  <si>
    <t>[全建統一様式第３号]</t>
    <phoneticPr fontId="10"/>
  </si>
  <si>
    <t>[全建統一様式第１号－甲]</t>
    <phoneticPr fontId="10"/>
  </si>
  <si>
    <t>[全建統一様式第１号－乙]</t>
    <phoneticPr fontId="10"/>
  </si>
  <si>
    <t>作業員名簿</t>
    <rPh sb="0" eb="3">
      <t>サギョウイン</t>
    </rPh>
    <rPh sb="3" eb="5">
      <t>メイボ</t>
    </rPh>
    <phoneticPr fontId="10"/>
  </si>
  <si>
    <t>[全建統一様式第５号]</t>
    <phoneticPr fontId="10"/>
  </si>
  <si>
    <t>[全建統一様式第６号]</t>
    <phoneticPr fontId="10"/>
  </si>
  <si>
    <t>[全建統一様式第７号]</t>
    <phoneticPr fontId="10"/>
  </si>
  <si>
    <t>[全建統一様式第９号]</t>
    <phoneticPr fontId="10"/>
  </si>
  <si>
    <t>[全建統一様式第１１号]</t>
    <phoneticPr fontId="10"/>
  </si>
  <si>
    <t>再下請負通知書（変更届）</t>
    <phoneticPr fontId="10"/>
  </si>
  <si>
    <t>外国人建設就労者現場入場届書</t>
    <phoneticPr fontId="10"/>
  </si>
  <si>
    <t xml:space="preserve">下請負業者編成表 </t>
    <phoneticPr fontId="10"/>
  </si>
  <si>
    <t>施工体制台帳作成建設工事の通知</t>
    <phoneticPr fontId="10"/>
  </si>
  <si>
    <t>1乙</t>
    <rPh sb="1" eb="2">
      <t>オツ</t>
    </rPh>
    <phoneticPr fontId="10"/>
  </si>
  <si>
    <t>参考1</t>
    <rPh sb="0" eb="2">
      <t>サンコウ</t>
    </rPh>
    <phoneticPr fontId="10"/>
  </si>
  <si>
    <t>参考2</t>
    <rPh sb="0" eb="2">
      <t>サンコウ</t>
    </rPh>
    <phoneticPr fontId="10"/>
  </si>
  <si>
    <t>参考3</t>
    <rPh sb="0" eb="2">
      <t>サンコウ</t>
    </rPh>
    <phoneticPr fontId="10"/>
  </si>
  <si>
    <t>参考6</t>
    <rPh sb="0" eb="2">
      <t>サンコウ</t>
    </rPh>
    <phoneticPr fontId="10"/>
  </si>
  <si>
    <t>参考7</t>
    <rPh sb="0" eb="2">
      <t>サンコウ</t>
    </rPh>
    <phoneticPr fontId="10"/>
  </si>
  <si>
    <t>参考8</t>
    <rPh sb="0" eb="2">
      <t>サンコウ</t>
    </rPh>
    <phoneticPr fontId="10"/>
  </si>
  <si>
    <t>参考9</t>
    <rPh sb="0" eb="2">
      <t>サンコウ</t>
    </rPh>
    <phoneticPr fontId="10"/>
  </si>
  <si>
    <t>[全建統一様式第１号－甲 別紙]</t>
    <rPh sb="13" eb="15">
      <t>ベッシ</t>
    </rPh>
    <phoneticPr fontId="10"/>
  </si>
  <si>
    <t>[全建統一様式第２号]</t>
    <phoneticPr fontId="10"/>
  </si>
  <si>
    <t>[全建統一様式第４号]</t>
    <phoneticPr fontId="10"/>
  </si>
  <si>
    <t>[全建統一様式第１０号]</t>
    <phoneticPr fontId="10"/>
  </si>
  <si>
    <t>[参考様式第１号]</t>
    <rPh sb="1" eb="3">
      <t>サンコウ</t>
    </rPh>
    <rPh sb="3" eb="5">
      <t>ヨウシキ</t>
    </rPh>
    <rPh sb="5" eb="6">
      <t>ダイ</t>
    </rPh>
    <rPh sb="7" eb="8">
      <t>ゴウ</t>
    </rPh>
    <phoneticPr fontId="10"/>
  </si>
  <si>
    <t>[参考様式第２号]</t>
    <rPh sb="1" eb="3">
      <t>サンコウ</t>
    </rPh>
    <rPh sb="3" eb="5">
      <t>ヨウシキ</t>
    </rPh>
    <rPh sb="5" eb="6">
      <t>ダイ</t>
    </rPh>
    <rPh sb="7" eb="8">
      <t>ゴウ</t>
    </rPh>
    <phoneticPr fontId="10"/>
  </si>
  <si>
    <t>[参考様式第３号]</t>
    <rPh sb="1" eb="3">
      <t>サンコウ</t>
    </rPh>
    <rPh sb="3" eb="5">
      <t>ヨウシキ</t>
    </rPh>
    <rPh sb="5" eb="6">
      <t>ダイ</t>
    </rPh>
    <rPh sb="7" eb="8">
      <t>ゴウ</t>
    </rPh>
    <phoneticPr fontId="10"/>
  </si>
  <si>
    <t>[参考様式第６号]</t>
    <rPh sb="1" eb="3">
      <t>サンコウ</t>
    </rPh>
    <rPh sb="3" eb="5">
      <t>ヨウシキ</t>
    </rPh>
    <rPh sb="5" eb="6">
      <t>ダイ</t>
    </rPh>
    <rPh sb="7" eb="8">
      <t>ゴウ</t>
    </rPh>
    <phoneticPr fontId="10"/>
  </si>
  <si>
    <t>[参考様式第７号]</t>
    <rPh sb="1" eb="3">
      <t>サンコウ</t>
    </rPh>
    <rPh sb="3" eb="5">
      <t>ヨウシキ</t>
    </rPh>
    <rPh sb="5" eb="6">
      <t>ダイ</t>
    </rPh>
    <rPh sb="7" eb="8">
      <t>ゴウ</t>
    </rPh>
    <phoneticPr fontId="10"/>
  </si>
  <si>
    <t>[参考様式第８号]</t>
    <rPh sb="1" eb="3">
      <t>サンコウ</t>
    </rPh>
    <rPh sb="3" eb="5">
      <t>ヨウシキ</t>
    </rPh>
    <rPh sb="5" eb="6">
      <t>ダイ</t>
    </rPh>
    <rPh sb="7" eb="8">
      <t>ゴウ</t>
    </rPh>
    <phoneticPr fontId="10"/>
  </si>
  <si>
    <t>[参考様式第９号]</t>
    <rPh sb="1" eb="3">
      <t>サンコウ</t>
    </rPh>
    <rPh sb="3" eb="5">
      <t>ヨウシキ</t>
    </rPh>
    <rPh sb="5" eb="6">
      <t>ダイ</t>
    </rPh>
    <rPh sb="7" eb="8">
      <t>ゴウ</t>
    </rPh>
    <phoneticPr fontId="10"/>
  </si>
  <si>
    <t>工事安全衛生計画書</t>
    <phoneticPr fontId="10"/>
  </si>
  <si>
    <t>持込機械等 [ 電動工具 / 電気溶接機 等 ] 使用届</t>
    <phoneticPr fontId="10"/>
  </si>
  <si>
    <t>持込機械届済証</t>
    <phoneticPr fontId="10"/>
  </si>
  <si>
    <t>工事 / 通勤 用車両届</t>
    <phoneticPr fontId="10"/>
  </si>
  <si>
    <t>火気使用願</t>
    <phoneticPr fontId="10"/>
  </si>
  <si>
    <t>有機溶剤特定化学物質等持込使用届</t>
    <phoneticPr fontId="10"/>
  </si>
  <si>
    <t>[ 移動式クレーン / 車両系建設機械 等 ] 使用届</t>
    <phoneticPr fontId="10"/>
  </si>
  <si>
    <t>新規入場時等教育実施報告書</t>
    <phoneticPr fontId="10"/>
  </si>
  <si>
    <t>安全衛生計画書</t>
    <phoneticPr fontId="10"/>
  </si>
  <si>
    <t>施工体制台帳（監理（主任）技術者用名札）</t>
    <phoneticPr fontId="10"/>
  </si>
  <si>
    <t>施工体制台帳（工事担当技術者）</t>
    <phoneticPr fontId="10"/>
  </si>
  <si>
    <t>施工体制台帳</t>
    <rPh sb="0" eb="6">
      <t>セコウタイセイダイチョウ</t>
    </rPh>
    <phoneticPr fontId="10"/>
  </si>
  <si>
    <t>工事作業所災害防止協議会兼施工体系図</t>
    <phoneticPr fontId="10"/>
  </si>
  <si>
    <t>代表者</t>
    <rPh sb="0" eb="1">
      <t>ダイ</t>
    </rPh>
    <rPh sb="1" eb="2">
      <t>ヒョウ</t>
    </rPh>
    <rPh sb="2" eb="3">
      <t>モノ</t>
    </rPh>
    <phoneticPr fontId="13"/>
  </si>
  <si>
    <t>主任技術者</t>
    <rPh sb="0" eb="1">
      <t>シュ</t>
    </rPh>
    <rPh sb="1" eb="2">
      <t>ニン</t>
    </rPh>
    <rPh sb="2" eb="3">
      <t>ワザ</t>
    </rPh>
    <rPh sb="3" eb="4">
      <t>ジュツ</t>
    </rPh>
    <rPh sb="4" eb="5">
      <t>モノ</t>
    </rPh>
    <phoneticPr fontId="13"/>
  </si>
  <si>
    <t>専門技術者</t>
    <rPh sb="0" eb="1">
      <t>セン</t>
    </rPh>
    <rPh sb="1" eb="2">
      <t>モン</t>
    </rPh>
    <rPh sb="2" eb="3">
      <t>ワザ</t>
    </rPh>
    <rPh sb="3" eb="4">
      <t>ジュツ</t>
    </rPh>
    <rPh sb="4" eb="5">
      <t>シャ</t>
    </rPh>
    <phoneticPr fontId="13"/>
  </si>
  <si>
    <t>月</t>
    <rPh sb="0" eb="1">
      <t>ゲツ</t>
    </rPh>
    <phoneticPr fontId="10"/>
  </si>
  <si>
    <t>会長</t>
    <rPh sb="0" eb="1">
      <t>カイ</t>
    </rPh>
    <rPh sb="1" eb="2">
      <t>チョウ</t>
    </rPh>
    <phoneticPr fontId="13"/>
  </si>
  <si>
    <t>副会長</t>
    <rPh sb="0" eb="1">
      <t>フク</t>
    </rPh>
    <rPh sb="1" eb="2">
      <t>カイ</t>
    </rPh>
    <rPh sb="2" eb="3">
      <t>チョウ</t>
    </rPh>
    <phoneticPr fontId="13"/>
  </si>
  <si>
    <t>工期</t>
    <rPh sb="0" eb="1">
      <t>コウ</t>
    </rPh>
    <rPh sb="1" eb="2">
      <t>キ</t>
    </rPh>
    <phoneticPr fontId="13"/>
  </si>
  <si>
    <t>監督員名</t>
    <rPh sb="0" eb="1">
      <t>カン</t>
    </rPh>
    <rPh sb="1" eb="2">
      <t>ヨシ</t>
    </rPh>
    <rPh sb="2" eb="3">
      <t>イン</t>
    </rPh>
    <rPh sb="3" eb="4">
      <t>メイ</t>
    </rPh>
    <phoneticPr fontId="13"/>
  </si>
  <si>
    <t>監理技術者または主任技術者名</t>
    <rPh sb="0" eb="2">
      <t>カンリ</t>
    </rPh>
    <rPh sb="2" eb="5">
      <t>ギジュツシャ</t>
    </rPh>
    <phoneticPr fontId="10"/>
  </si>
  <si>
    <t>監理技術者または主任技術者資格内容</t>
    <phoneticPr fontId="10"/>
  </si>
  <si>
    <t>監理技術者または主任技術者 専任･非専任（選択）</t>
    <phoneticPr fontId="10"/>
  </si>
  <si>
    <t>監理技術者補佐の資格内容</t>
    <rPh sb="0" eb="2">
      <t>カンリ</t>
    </rPh>
    <rPh sb="2" eb="5">
      <t>ギジュツシャ</t>
    </rPh>
    <rPh sb="5" eb="7">
      <t>ホサ</t>
    </rPh>
    <rPh sb="8" eb="10">
      <t>シカク</t>
    </rPh>
    <rPh sb="10" eb="12">
      <t>ナイヨウ</t>
    </rPh>
    <phoneticPr fontId="10"/>
  </si>
  <si>
    <t>元請名称・事業者ID</t>
    <rPh sb="0" eb="2">
      <t>モトウケ</t>
    </rPh>
    <rPh sb="2" eb="4">
      <t>メイショウ</t>
    </rPh>
    <rPh sb="5" eb="8">
      <t>ジギョウシャ</t>
    </rPh>
    <phoneticPr fontId="13"/>
  </si>
  <si>
    <t>監理技術者
補佐名</t>
    <rPh sb="0" eb="2">
      <t>カンリ</t>
    </rPh>
    <rPh sb="2" eb="5">
      <t>ギジュツシャ</t>
    </rPh>
    <rPh sb="6" eb="8">
      <t>ホサ</t>
    </rPh>
    <rPh sb="8" eb="9">
      <t>メイ</t>
    </rPh>
    <phoneticPr fontId="13"/>
  </si>
  <si>
    <t>専門技術者名1</t>
    <phoneticPr fontId="10"/>
  </si>
  <si>
    <t>専門技術者資格内容1</t>
    <phoneticPr fontId="10"/>
  </si>
  <si>
    <t>専門技術者担当工事内容1</t>
    <phoneticPr fontId="10"/>
  </si>
  <si>
    <t>専門技術者名2</t>
    <phoneticPr fontId="10"/>
  </si>
  <si>
    <t>専門技術者資格内容2</t>
    <phoneticPr fontId="10"/>
  </si>
  <si>
    <t>専門技術者担当工事内容2</t>
    <phoneticPr fontId="10"/>
  </si>
  <si>
    <t>［会社名・事業者ID］</t>
    <phoneticPr fontId="13"/>
  </si>
  <si>
    <t>［事業所名・現場ID］</t>
    <phoneticPr fontId="13"/>
  </si>
  <si>
    <t>一号特定技能
外国人の従事の
状況（有無）</t>
    <rPh sb="0" eb="2">
      <t>イチゴウ</t>
    </rPh>
    <rPh sb="2" eb="4">
      <t>トクテイ</t>
    </rPh>
    <rPh sb="4" eb="6">
      <t>ギノウ</t>
    </rPh>
    <rPh sb="7" eb="10">
      <t>ガイコクジン</t>
    </rPh>
    <rPh sb="11" eb="13">
      <t>ジュウジ</t>
    </rPh>
    <rPh sb="15" eb="17">
      <t>ジョウキョウ</t>
    </rPh>
    <rPh sb="18" eb="20">
      <t>ウム</t>
    </rPh>
    <phoneticPr fontId="13"/>
  </si>
  <si>
    <t>外国人建設就労者の従事の状況(有無)</t>
    <rPh sb="12" eb="14">
      <t>ジョウキョウ</t>
    </rPh>
    <phoneticPr fontId="13"/>
  </si>
  <si>
    <t>会社名・
事業者ID</t>
    <rPh sb="0" eb="3">
      <t>カイシャメイ</t>
    </rPh>
    <rPh sb="5" eb="8">
      <t>ジギョウシャ</t>
    </rPh>
    <phoneticPr fontId="13"/>
  </si>
  <si>
    <t>技能者ID</t>
    <phoneticPr fontId="10"/>
  </si>
  <si>
    <t>事業所の名称
・現場ID</t>
    <phoneticPr fontId="10"/>
  </si>
  <si>
    <t>建設業退職金
共済制度</t>
    <phoneticPr fontId="10"/>
  </si>
  <si>
    <t>中小企業退職金
共済制度</t>
    <phoneticPr fontId="10"/>
  </si>
  <si>
    <t>健康保険</t>
    <rPh sb="0" eb="2">
      <t>ケンコウ</t>
    </rPh>
    <rPh sb="2" eb="4">
      <t>ホケン</t>
    </rPh>
    <phoneticPr fontId="10"/>
  </si>
  <si>
    <t>年金保険</t>
    <rPh sb="0" eb="2">
      <t>ネンキン</t>
    </rPh>
    <rPh sb="2" eb="4">
      <t>ホケン</t>
    </rPh>
    <phoneticPr fontId="10"/>
  </si>
  <si>
    <t>雇用保険</t>
    <rPh sb="0" eb="2">
      <t>コヨウ</t>
    </rPh>
    <rPh sb="2" eb="4">
      <t>ホケン</t>
    </rPh>
    <phoneticPr fontId="10"/>
  </si>
  <si>
    <t xml:space="preserve"> 本書面に記載した内容は、作業員名簿として安全衛生管理や労働災害発生時の緊急連絡・対応のために元請負業者に提示することについて、記載者本人は同意しています。</t>
    <phoneticPr fontId="10"/>
  </si>
  <si>
    <t xml:space="preserve">       業個所との作業主任者を兼務することは、法的に認められていないので、複数の選任としなければならない。</t>
    <phoneticPr fontId="10"/>
  </si>
  <si>
    <t>(注) 1. ※印欄には次の記号を入れる。</t>
    <rPh sb="1" eb="2">
      <t>チュウ</t>
    </rPh>
    <rPh sb="8" eb="9">
      <t>イン</t>
    </rPh>
    <rPh sb="9" eb="10">
      <t>ラン</t>
    </rPh>
    <rPh sb="12" eb="13">
      <t>ツギ</t>
    </rPh>
    <rPh sb="14" eb="16">
      <t>キゴウ</t>
    </rPh>
    <rPh sb="17" eb="18">
      <t>イ</t>
    </rPh>
    <phoneticPr fontId="13"/>
  </si>
  <si>
    <t>(注) 2. 作業主任者は作業を直接指揮する義務を負うので、同時に施工されている他の現場や、同一現場においても他の作</t>
    <rPh sb="55" eb="56">
      <t>タ</t>
    </rPh>
    <phoneticPr fontId="13"/>
  </si>
  <si>
    <t>(注) 3. 各社別に作成するのが原則ですが、リース機械等の運転者は一緒でもよい。</t>
    <phoneticPr fontId="13"/>
  </si>
  <si>
    <t>(注) 4. 資格･免許等の写しを添付すること。</t>
    <rPh sb="1" eb="2">
      <t>チュウ</t>
    </rPh>
    <phoneticPr fontId="13"/>
  </si>
  <si>
    <t xml:space="preserve">        加入しておらず、後期高齢者である等により、国民健康保険の適用除外である場合には、左欄に「適用除外」と記載。</t>
    <phoneticPr fontId="10"/>
  </si>
  <si>
    <t xml:space="preserve">        雇用保険の適用除外である場合には左欄に「適用除外」と記載。</t>
    <phoneticPr fontId="10"/>
  </si>
  <si>
    <t>技能者ID</t>
    <rPh sb="0" eb="3">
      <t>ぎのうしゃ</t>
    </rPh>
    <phoneticPr fontId="10" type="Hiragana"/>
  </si>
  <si>
    <t>建設業退職金
共済制度</t>
    <phoneticPr fontId="10" type="Hiragana"/>
  </si>
  <si>
    <t>中小企業退職金
共済制度</t>
    <phoneticPr fontId="10" type="Hiragana"/>
  </si>
  <si>
    <t>有</t>
    <rPh sb="0" eb="1">
      <t>あり</t>
    </rPh>
    <phoneticPr fontId="10" type="Hiragana"/>
  </si>
  <si>
    <t>無</t>
    <rPh sb="0" eb="1">
      <t>なし</t>
    </rPh>
    <phoneticPr fontId="10" type="Hiragana"/>
  </si>
  <si>
    <t>加入している場合は「有」、加入していない場合は「無」</t>
    <rPh sb="0" eb="2">
      <t>かにゅう</t>
    </rPh>
    <rPh sb="6" eb="8">
      <t>ばあい</t>
    </rPh>
    <rPh sb="10" eb="11">
      <t>あ</t>
    </rPh>
    <rPh sb="13" eb="15">
      <t>かにゅう</t>
    </rPh>
    <rPh sb="20" eb="22">
      <t>ばあい</t>
    </rPh>
    <rPh sb="24" eb="25">
      <t>なし</t>
    </rPh>
    <phoneticPr fontId="10" type="Hiragana"/>
  </si>
  <si>
    <t>事業者ID（CCUSに登録している場合）</t>
    <rPh sb="0" eb="3">
      <t>ジギョウシャ</t>
    </rPh>
    <rPh sb="11" eb="13">
      <t>トウロク</t>
    </rPh>
    <rPh sb="17" eb="19">
      <t>バアイ</t>
    </rPh>
    <phoneticPr fontId="10"/>
  </si>
  <si>
    <t>現場ID</t>
    <rPh sb="0" eb="2">
      <t>ゲンバ</t>
    </rPh>
    <phoneticPr fontId="10"/>
  </si>
  <si>
    <t>(注) 5. 健康保険欄には、左欄に健康保険の名称（健康保険組合、協会けんぽ、建設国保、国民健康保険）を記載。上記の保険に</t>
    <phoneticPr fontId="13"/>
  </si>
  <si>
    <t>(注) 6. 年金保険欄には、左欄に年金保険の名称（厚生年金、国民年金）を記載。各年金の受給者である場合は、左欄に「受給者」と記載。</t>
    <phoneticPr fontId="10"/>
  </si>
  <si>
    <t>(注) 7. 雇用保険欄には右欄に被保険者番号の下４けたを記載。（日雇労働被保険者の場合には左欄に「日雇保険」と記載）事業主である等により</t>
    <phoneticPr fontId="10"/>
  </si>
  <si>
    <t>(注) 8. 建設業退職金共済制度及び中小企業退職金共済制度への加入の有無については、それぞれの欄に「有」又は「無」と記載。</t>
    <phoneticPr fontId="10"/>
  </si>
  <si>
    <t>(注) 9. 安全衛生に関する教育の内容（例：雇入時教育、職長教育、建設用リフトの運転の業務に係る特別教育）については「雇入・職長特別教育」欄に記載。</t>
    <phoneticPr fontId="10"/>
  </si>
  <si>
    <t>(注) 11. 記載事項の一部について、別紙を用いて記載しても差し支えない。</t>
    <phoneticPr fontId="10"/>
  </si>
  <si>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13"/>
  </si>
  <si>
    <t>　　年　　　月　　　日</t>
    <rPh sb="2" eb="3">
      <t>トシ</t>
    </rPh>
    <rPh sb="6" eb="7">
      <t>ツキ</t>
    </rPh>
    <rPh sb="10" eb="11">
      <t>ヒ</t>
    </rPh>
    <phoneticPr fontId="13"/>
  </si>
  <si>
    <t>　　年　　　月　　　日まで</t>
    <rPh sb="2" eb="3">
      <t>トシ</t>
    </rPh>
    <rPh sb="6" eb="7">
      <t>ツキ</t>
    </rPh>
    <rPh sb="10" eb="11">
      <t>ヒ</t>
    </rPh>
    <phoneticPr fontId="13"/>
  </si>
  <si>
    <t>会社名・事業者ID</t>
    <rPh sb="0" eb="1">
      <t>カイ</t>
    </rPh>
    <rPh sb="1" eb="2">
      <t>シャ</t>
    </rPh>
    <rPh sb="2" eb="3">
      <t>メイ</t>
    </rPh>
    <rPh sb="4" eb="7">
      <t>ジギョウシャ</t>
    </rPh>
    <phoneticPr fontId="13"/>
  </si>
  <si>
    <t>許可番号</t>
    <rPh sb="0" eb="2">
      <t>キョカ</t>
    </rPh>
    <rPh sb="2" eb="4">
      <t>バンゴウ</t>
    </rPh>
    <phoneticPr fontId="13"/>
  </si>
  <si>
    <t>一般 / 特定の別</t>
    <rPh sb="0" eb="2">
      <t>イッパン</t>
    </rPh>
    <rPh sb="5" eb="7">
      <t>トクテイ</t>
    </rPh>
    <rPh sb="8" eb="9">
      <t>ベツ</t>
    </rPh>
    <phoneticPr fontId="13"/>
  </si>
  <si>
    <t>特定専門工事
の該当</t>
    <rPh sb="0" eb="2">
      <t>トクテイ</t>
    </rPh>
    <rPh sb="2" eb="4">
      <t>センモン</t>
    </rPh>
    <rPh sb="4" eb="6">
      <t>コウジ</t>
    </rPh>
    <rPh sb="8" eb="10">
      <t>ガイトウ</t>
    </rPh>
    <phoneticPr fontId="13"/>
  </si>
  <si>
    <t>参照番号</t>
    <rPh sb="0" eb="4">
      <t>サンショウバンゴウ</t>
    </rPh>
    <phoneticPr fontId="10"/>
  </si>
  <si>
    <t>建設キャリアアップシステムに登録している場合に技能者IDを入力</t>
    <rPh sb="0" eb="2">
      <t>けんせつ</t>
    </rPh>
    <rPh sb="14" eb="16">
      <t>とうろく</t>
    </rPh>
    <rPh sb="20" eb="22">
      <t>ばあい</t>
    </rPh>
    <rPh sb="23" eb="26">
      <t>ぎのうしゃ</t>
    </rPh>
    <rPh sb="29" eb="31">
      <t>にゅうりょく</t>
    </rPh>
    <phoneticPr fontId="10" type="Hiragana"/>
  </si>
  <si>
    <t>監理技術者補佐名</t>
    <rPh sb="0" eb="2">
      <t>カンリ</t>
    </rPh>
    <rPh sb="2" eb="5">
      <t>ギジュツシャ</t>
    </rPh>
    <rPh sb="5" eb="7">
      <t>ホサ</t>
    </rPh>
    <rPh sb="7" eb="8">
      <t>メイ</t>
    </rPh>
    <phoneticPr fontId="10"/>
  </si>
  <si>
    <t>元請会社</t>
    <rPh sb="0" eb="2">
      <t>モトウケ</t>
    </rPh>
    <rPh sb="2" eb="4">
      <t>ガイシャ</t>
    </rPh>
    <phoneticPr fontId="10"/>
  </si>
  <si>
    <t>　　　　他の作業個所との作業主任者を兼務することは、法的に認められていないので、複数の選任としなければならない。</t>
    <rPh sb="8" eb="10">
      <t>カショ</t>
    </rPh>
    <rPh sb="14" eb="17">
      <t>シュニンシャ</t>
    </rPh>
    <rPh sb="18" eb="20">
      <t>ケンム</t>
    </rPh>
    <rPh sb="26" eb="28">
      <t>ホウテキ</t>
    </rPh>
    <rPh sb="29" eb="30">
      <t>ミト</t>
    </rPh>
    <rPh sb="40" eb="42">
      <t>フクスウ</t>
    </rPh>
    <rPh sb="43" eb="45">
      <t>センニン</t>
    </rPh>
    <phoneticPr fontId="13"/>
  </si>
  <si>
    <t>(注) 10. 建設工事に係る知識及び技術又は技能に関する資格（例：登録○○基幹技能者、○級○○施工管理技士）を有する場合は、「免許」欄に記載。</t>
    <phoneticPr fontId="10"/>
  </si>
  <si>
    <t>(注) 10. 安全衛生に関する教育の内容（例：雇入時教育、職長教育、建設用リフトの運転の業務に係る特別教育）については「雇入・職長特別教育」欄に記載。</t>
    <phoneticPr fontId="10"/>
  </si>
  <si>
    <t>(注) 11. 建設工事に係る知識及び技術又は技能に関する資格（例：登録○○基幹技能者、○級○○施工管理技士）を有する場合は、「免許」欄に記載。</t>
    <phoneticPr fontId="10"/>
  </si>
  <si>
    <t>4次</t>
    <rPh sb="1" eb="2">
      <t>ジ</t>
    </rPh>
    <phoneticPr fontId="10"/>
  </si>
  <si>
    <t>一号特定技能外国人の従事の状況
（有無）</t>
    <rPh sb="0" eb="2">
      <t>イチゴウ</t>
    </rPh>
    <rPh sb="2" eb="4">
      <t>トクテイ</t>
    </rPh>
    <rPh sb="4" eb="6">
      <t>ギノウ</t>
    </rPh>
    <rPh sb="6" eb="9">
      <t>ガイコクジン</t>
    </rPh>
    <rPh sb="10" eb="12">
      <t>ジュウジ</t>
    </rPh>
    <rPh sb="13" eb="15">
      <t>ジョウキョウ</t>
    </rPh>
    <rPh sb="17" eb="19">
      <t>ウム</t>
    </rPh>
    <phoneticPr fontId="13"/>
  </si>
  <si>
    <t>保険加入の
有無</t>
    <rPh sb="0" eb="2">
      <t>ホケン</t>
    </rPh>
    <rPh sb="2" eb="4">
      <t>カニュウ</t>
    </rPh>
    <rPh sb="6" eb="8">
      <t>ウム</t>
    </rPh>
    <phoneticPr fontId="13"/>
  </si>
  <si>
    <t>一次会社名
・事業者ID</t>
    <phoneticPr fontId="10"/>
  </si>
  <si>
    <t>会社名
・事業者ID</t>
    <phoneticPr fontId="10"/>
  </si>
  <si>
    <t>該当する場合は以下いずれかを入力
現…現場代理人
作…作業主任者
女…女性作業員
未…18歳未満の作業員
主…主任技術者
職…職長
安…安全衛生責任者
能…能力向上教育
再…危険有害業務・再発防止教育
習…外国人技能実習生
就…外国人建設就労者
1特…1号特定技能外国人</t>
    <rPh sb="0" eb="2">
      <t>ガイトウ</t>
    </rPh>
    <rPh sb="4" eb="6">
      <t>バアイ</t>
    </rPh>
    <rPh sb="7" eb="9">
      <t>イカ</t>
    </rPh>
    <rPh sb="14" eb="16">
      <t>ニュウリョク</t>
    </rPh>
    <rPh sb="25" eb="26">
      <t>サク</t>
    </rPh>
    <rPh sb="124" eb="125">
      <t>トク</t>
    </rPh>
    <phoneticPr fontId="10"/>
  </si>
  <si>
    <t>建設業許可番号</t>
    <rPh sb="0" eb="2">
      <t>ケンセツ</t>
    </rPh>
    <rPh sb="2" eb="3">
      <t>ギョウ</t>
    </rPh>
    <rPh sb="3" eb="5">
      <t>キョカ</t>
    </rPh>
    <rPh sb="5" eb="7">
      <t>バンゴウ</t>
    </rPh>
    <phoneticPr fontId="10"/>
  </si>
  <si>
    <t>特定専門工事の有無</t>
    <rPh sb="0" eb="2">
      <t>トクテイ</t>
    </rPh>
    <rPh sb="2" eb="4">
      <t>センモン</t>
    </rPh>
    <rPh sb="4" eb="6">
      <t>コウジ</t>
    </rPh>
    <rPh sb="7" eb="9">
      <t>ウム</t>
    </rPh>
    <phoneticPr fontId="10"/>
  </si>
  <si>
    <t>登録基幹技能者</t>
    <rPh sb="0" eb="2">
      <t>トウロク</t>
    </rPh>
    <rPh sb="2" eb="4">
      <t>キカン</t>
    </rPh>
    <rPh sb="4" eb="7">
      <t>ギノウシャ</t>
    </rPh>
    <phoneticPr fontId="10"/>
  </si>
  <si>
    <t>有　・　無</t>
    <rPh sb="0" eb="1">
      <t>アリ</t>
    </rPh>
    <rPh sb="4" eb="5">
      <t>ナシ</t>
    </rPh>
    <phoneticPr fontId="10"/>
  </si>
  <si>
    <t>建設業許可番号</t>
    <rPh sb="0" eb="3">
      <t>ケンセツギョウ</t>
    </rPh>
    <rPh sb="3" eb="5">
      <t>キョカ</t>
    </rPh>
    <rPh sb="5" eb="7">
      <t>バンゴウ</t>
    </rPh>
    <phoneticPr fontId="10"/>
  </si>
  <si>
    <t>会社名</t>
    <phoneticPr fontId="10"/>
  </si>
  <si>
    <t>専門技術者</t>
    <phoneticPr fontId="10"/>
  </si>
  <si>
    <t>主任技術者</t>
    <phoneticPr fontId="10"/>
  </si>
  <si>
    <t>（二次下請負業者）</t>
    <phoneticPr fontId="10"/>
  </si>
  <si>
    <t>（三次下請負業者）</t>
    <rPh sb="1" eb="2">
      <t>サン</t>
    </rPh>
    <phoneticPr fontId="10"/>
  </si>
  <si>
    <t>（四次下請負業者）</t>
    <rPh sb="1" eb="2">
      <t>ヨン</t>
    </rPh>
    <phoneticPr fontId="10"/>
  </si>
  <si>
    <t>（一次下請業者＝作成下請負業者）</t>
    <phoneticPr fontId="10"/>
  </si>
  <si>
    <t>現場代理人名（所長名）</t>
    <rPh sb="0" eb="2">
      <t>ゲンバ</t>
    </rPh>
    <rPh sb="2" eb="5">
      <t>ダイリニン</t>
    </rPh>
    <rPh sb="5" eb="6">
      <t>メイ</t>
    </rPh>
    <rPh sb="7" eb="9">
      <t>ショチョウ</t>
    </rPh>
    <rPh sb="9" eb="10">
      <t>メイ</t>
    </rPh>
    <phoneticPr fontId="10"/>
  </si>
  <si>
    <t>会社名・
事業者ID</t>
    <rPh sb="0" eb="2">
      <t>カイシャ</t>
    </rPh>
    <rPh sb="2" eb="3">
      <t>メイ</t>
    </rPh>
    <rPh sb="5" eb="8">
      <t>ジギョウシャ</t>
    </rPh>
    <phoneticPr fontId="13"/>
  </si>
  <si>
    <t>監理技術者補佐</t>
    <rPh sb="0" eb="2">
      <t>カンリ</t>
    </rPh>
    <rPh sb="2" eb="5">
      <t>ギジュツシャ</t>
    </rPh>
    <rPh sb="5" eb="7">
      <t>ホサ</t>
    </rPh>
    <phoneticPr fontId="29"/>
  </si>
  <si>
    <t xml:space="preserve">
（監理（主任）技術者用名札）</t>
    <rPh sb="2" eb="4">
      <t>カンリ</t>
    </rPh>
    <rPh sb="5" eb="7">
      <t>シュニン</t>
    </rPh>
    <rPh sb="8" eb="11">
      <t>ギジュツシャ</t>
    </rPh>
    <rPh sb="11" eb="12">
      <t>ヨウ</t>
    </rPh>
    <rPh sb="12" eb="14">
      <t>ナフダ</t>
    </rPh>
    <phoneticPr fontId="10"/>
  </si>
  <si>
    <t>建設業退職金共済制度</t>
    <phoneticPr fontId="10"/>
  </si>
  <si>
    <t>中小企業退職金共済制度</t>
    <phoneticPr fontId="10"/>
  </si>
  <si>
    <t>提出日</t>
    <rPh sb="0" eb="3">
      <t>テイシュツビ</t>
    </rPh>
    <phoneticPr fontId="10"/>
  </si>
  <si>
    <t>現場ID</t>
    <phoneticPr fontId="10"/>
  </si>
  <si>
    <t>事業所の名称</t>
    <phoneticPr fontId="10"/>
  </si>
  <si>
    <t>一次会社名・
事業者ID</t>
    <phoneticPr fontId="10"/>
  </si>
  <si>
    <t>会社名・
事業者ID</t>
    <phoneticPr fontId="10"/>
  </si>
  <si>
    <t>退職金共済手帳所有の有無</t>
    <rPh sb="0" eb="3">
      <t>タイショクキン</t>
    </rPh>
    <rPh sb="3" eb="5">
      <t>キョウサイ</t>
    </rPh>
    <rPh sb="5" eb="7">
      <t>テチョウ</t>
    </rPh>
    <rPh sb="7" eb="9">
      <t>ショユウ</t>
    </rPh>
    <rPh sb="10" eb="12">
      <t>ウム</t>
    </rPh>
    <phoneticPr fontId="10"/>
  </si>
  <si>
    <t>建・中</t>
    <rPh sb="0" eb="1">
      <t>ケン</t>
    </rPh>
    <rPh sb="2" eb="3">
      <t>チュウ</t>
    </rPh>
    <phoneticPr fontId="10"/>
  </si>
  <si>
    <t>他・無</t>
    <rPh sb="0" eb="1">
      <t>タ</t>
    </rPh>
    <rPh sb="2" eb="3">
      <t>ナシ</t>
    </rPh>
    <phoneticPr fontId="10"/>
  </si>
  <si>
    <t>(注) 3． 事業者及び技能者が建設キャリアアップシステムに登録されている場合は、当該事業者の事業者ID及び現場ID並びに</t>
    <rPh sb="1" eb="2">
      <t>チュウ</t>
    </rPh>
    <rPh sb="7" eb="10">
      <t>ジギョウシャ</t>
    </rPh>
    <rPh sb="10" eb="11">
      <t>オヨ</t>
    </rPh>
    <rPh sb="12" eb="14">
      <t>ギノウ</t>
    </rPh>
    <rPh sb="14" eb="15">
      <t>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phoneticPr fontId="13"/>
  </si>
  <si>
    <t>　　　　当該技能者の技能者IDを記載。</t>
    <rPh sb="4" eb="6">
      <t>トウガイ</t>
    </rPh>
    <rPh sb="6" eb="9">
      <t>ギノウシャ</t>
    </rPh>
    <rPh sb="10" eb="13">
      <t>ギノウシャ</t>
    </rPh>
    <rPh sb="16" eb="18">
      <t>キサイ</t>
    </rPh>
    <phoneticPr fontId="13"/>
  </si>
  <si>
    <t>(注) 4． 経験年数は現在担当している仕事の経験年数を記入する。</t>
    <rPh sb="1" eb="2">
      <t>チュウ</t>
    </rPh>
    <phoneticPr fontId="13"/>
  </si>
  <si>
    <t>(注) 5． 各社別に作成するのが原則ですが、リース機械等の運転者は一緒でもよい。</t>
    <phoneticPr fontId="13"/>
  </si>
  <si>
    <t>(注) 6. 資格･免許等の写しを添付すること。</t>
    <rPh sb="1" eb="2">
      <t>チュウ</t>
    </rPh>
    <phoneticPr fontId="13"/>
  </si>
  <si>
    <t>(注) 13. 記載事項の一部について、別紙を用いて記載しても差し支えない。</t>
    <phoneticPr fontId="10"/>
  </si>
  <si>
    <t>(注) 7. 健康保険欄には、健康保険の名称（健康保険組合、協会けんぽ、建設国保、国民健康保険）を記載。上記の保険に</t>
    <phoneticPr fontId="13"/>
  </si>
  <si>
    <t>(注) 8. 年金保険欄には、年金保険の名称（厚生年金、国民年金等）を記載。各年金の受給者である場合は、「受給者」と記載。</t>
    <rPh sb="32" eb="33">
      <t>トウ</t>
    </rPh>
    <phoneticPr fontId="10"/>
  </si>
  <si>
    <t>(注) 9. 雇用保険欄には被保険者番号の下４けたを記載。（日雇労働被保険者の場合には左欄に「日雇保険」と記載）事業主である等により</t>
    <phoneticPr fontId="10"/>
  </si>
  <si>
    <t xml:space="preserve">        雇用保険の適用除外である場合には「適用除外」と記載。</t>
    <phoneticPr fontId="10"/>
  </si>
  <si>
    <t>(注) 12. 退職金共済手帳の有無については、建退共手帳所有の場合には「建」を、中退共手帳所有の場合には「中」を、その他の手帳所有</t>
    <rPh sb="13" eb="15">
      <t>テチョウ</t>
    </rPh>
    <rPh sb="16" eb="18">
      <t>ウム</t>
    </rPh>
    <rPh sb="24" eb="27">
      <t>ケンタイキョウ</t>
    </rPh>
    <rPh sb="27" eb="29">
      <t>テチョウ</t>
    </rPh>
    <rPh sb="29" eb="31">
      <t>ショユウ</t>
    </rPh>
    <rPh sb="32" eb="34">
      <t>バアイ</t>
    </rPh>
    <rPh sb="37" eb="38">
      <t>タツル</t>
    </rPh>
    <rPh sb="41" eb="44">
      <t>チュウタイキョウ</t>
    </rPh>
    <rPh sb="44" eb="46">
      <t>テチョウ</t>
    </rPh>
    <rPh sb="46" eb="48">
      <t>ショユウ</t>
    </rPh>
    <rPh sb="49" eb="51">
      <t>バアイ</t>
    </rPh>
    <rPh sb="54" eb="55">
      <t>ナカ</t>
    </rPh>
    <rPh sb="60" eb="61">
      <t>タ</t>
    </rPh>
    <rPh sb="62" eb="64">
      <t>テチョウ</t>
    </rPh>
    <rPh sb="64" eb="66">
      <t>ショユウ</t>
    </rPh>
    <phoneticPr fontId="10"/>
  </si>
  <si>
    <t xml:space="preserve">        の場合には「他」を、所有していない場合には「無」を〇で囲む。</t>
    <rPh sb="9" eb="11">
      <t>バアイ</t>
    </rPh>
    <rPh sb="14" eb="15">
      <t>タ</t>
    </rPh>
    <rPh sb="18" eb="20">
      <t>ショユウ</t>
    </rPh>
    <rPh sb="25" eb="27">
      <t>バアイ</t>
    </rPh>
    <rPh sb="30" eb="31">
      <t>ナシ</t>
    </rPh>
    <rPh sb="35" eb="36">
      <t>カコ</t>
    </rPh>
    <phoneticPr fontId="10"/>
  </si>
  <si>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10"/>
  </si>
  <si>
    <t>[退職金共済制度加入について　建退共・中退共・その他・無]</t>
    <phoneticPr fontId="10"/>
  </si>
  <si>
    <t>工事</t>
    <phoneticPr fontId="10"/>
  </si>
  <si>
    <t>元請名</t>
    <rPh sb="0" eb="2">
      <t>モトウケ</t>
    </rPh>
    <rPh sb="2" eb="3">
      <t>メイ</t>
    </rPh>
    <phoneticPr fontId="13"/>
  </si>
  <si>
    <t>事業者ID</t>
    <phoneticPr fontId="13"/>
  </si>
  <si>
    <t>監理技術者・
主任技術者名</t>
    <rPh sb="0" eb="2">
      <t>カンリ</t>
    </rPh>
    <rPh sb="2" eb="5">
      <t>ギジュツシャ</t>
    </rPh>
    <rPh sb="7" eb="9">
      <t>シュニン</t>
    </rPh>
    <rPh sb="9" eb="12">
      <t>ギジュツシャ</t>
    </rPh>
    <rPh sb="12" eb="13">
      <t>メイ</t>
    </rPh>
    <phoneticPr fontId="13"/>
  </si>
  <si>
    <t>監理技術者補佐名</t>
    <rPh sb="0" eb="2">
      <t>カンリ</t>
    </rPh>
    <rPh sb="2" eb="5">
      <t>ギジュツシャ</t>
    </rPh>
    <rPh sb="5" eb="7">
      <t>ホサ</t>
    </rPh>
    <rPh sb="7" eb="8">
      <t>メイ</t>
    </rPh>
    <phoneticPr fontId="13"/>
  </si>
  <si>
    <t>書記</t>
    <rPh sb="0" eb="2">
      <t>ショキ</t>
    </rPh>
    <phoneticPr fontId="13"/>
  </si>
  <si>
    <t>元方安全衛生管理者</t>
    <rPh sb="0" eb="2">
      <t>モトカタ</t>
    </rPh>
    <rPh sb="2" eb="4">
      <t>アンゼン</t>
    </rPh>
    <rPh sb="4" eb="6">
      <t>エイセイ</t>
    </rPh>
    <rPh sb="6" eb="9">
      <t>カンリシャ</t>
    </rPh>
    <phoneticPr fontId="13"/>
  </si>
  <si>
    <t>　当工事は、建設業法（昭和２４年法律第１００号）第２４条の8に基づく施工体制台帳の作成を要する建設</t>
    <phoneticPr fontId="10"/>
  </si>
  <si>
    <t>　第１４条の４に規定する再下請負通知書により、自社の建設業登録や主任技術者等の選任状況</t>
    <phoneticPr fontId="10"/>
  </si>
  <si>
    <t>　　建設業法第２４条の8第２項の規定により、遅滞なく、建設業法施行規則（昭和２４年建設省令第１４号）</t>
    <phoneticPr fontId="10"/>
  </si>
  <si>
    <t>沼田工業株式会社</t>
    <rPh sb="0" eb="2">
      <t>ヌマタ</t>
    </rPh>
    <rPh sb="2" eb="4">
      <t>コウギョウ</t>
    </rPh>
    <rPh sb="4" eb="6">
      <t>カブシキ</t>
    </rPh>
    <rPh sb="6" eb="8">
      <t>カイシャ</t>
    </rPh>
    <phoneticPr fontId="10"/>
  </si>
  <si>
    <t>212-0055</t>
    <phoneticPr fontId="10"/>
  </si>
  <si>
    <t>神奈川県川崎市幸区南加瀬3丁目4-9</t>
    <rPh sb="0" eb="4">
      <t>カナガワケン</t>
    </rPh>
    <rPh sb="4" eb="7">
      <t>カワサキシ</t>
    </rPh>
    <rPh sb="7" eb="9">
      <t>サイワイク</t>
    </rPh>
    <rPh sb="9" eb="12">
      <t>ミナミカセ</t>
    </rPh>
    <rPh sb="13" eb="15">
      <t>チョウメ</t>
    </rPh>
    <phoneticPr fontId="10"/>
  </si>
  <si>
    <t>沼田　順一郎</t>
    <rPh sb="0" eb="2">
      <t>ヌマタ</t>
    </rPh>
    <rPh sb="3" eb="6">
      <t>ジュンイチロウ</t>
    </rPh>
    <phoneticPr fontId="10"/>
  </si>
  <si>
    <t>建築</t>
    <rPh sb="0" eb="2">
      <t>ケンチク</t>
    </rPh>
    <phoneticPr fontId="10"/>
  </si>
  <si>
    <t>知事</t>
  </si>
  <si>
    <t>2245</t>
    <phoneticPr fontId="10"/>
  </si>
  <si>
    <t>特定-4</t>
    <phoneticPr fontId="10"/>
  </si>
  <si>
    <t>現場</t>
    <rPh sb="0" eb="2">
      <t>ゲンバ</t>
    </rPh>
    <phoneticPr fontId="10"/>
  </si>
  <si>
    <t>044(599)1587</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</si>
</sst>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411]ggge&quot;年&quot;mm&quot;月&quot;dd&quot;日&quot;"/>
    <numFmt numFmtId="177" formatCode="0&quot;才&quot;"/>
    <numFmt numFmtId="178" formatCode="[$-411]gee\.mm\.dd"/>
    <numFmt numFmtId="179" formatCode="[$-411]gggee&quot;年&quot;mm&quot;月&quot;dd&quot;日&quot;"/>
    <numFmt numFmtId="180" formatCode="#,##0_ "/>
    <numFmt numFmtId="181" formatCode="[$-411]&quot;（&quot;ggge&quot;年&quot;m&quot;月&quot;d&quot;日作成）&quot;"/>
    <numFmt numFmtId="182" formatCode="[$-411]ggge&quot;年&quot;m&quot;月&quot;d&quot;日&quot;;@"/>
    <numFmt numFmtId="183" formatCode="[$-411]ge\.m\.d;@"/>
    <numFmt numFmtId="184" formatCode="[$]ggge&quot;年&quot;m&quot;月&quot;d&quot;日&quot;;@"/>
    <numFmt numFmtId="185" formatCode="m&quot;月&quot;d&quot;日&quot;;@"/>
    <numFmt numFmtId="186" formatCode="h&quot;時&quot;mm&quot;分&quot;;@"/>
    <numFmt numFmtId="187" formatCode="0\ &quot;次&quot;"/>
    <numFmt numFmtId="188" formatCode="ggge&quot;年&quot;m&quot;月&quot;d&quot;日&quot;;;\ "/>
    <numFmt numFmtId="189" formatCode="&quot;殿&quot;"/>
    <numFmt numFmtId="190" formatCode="0_);[Red]\(0\)"/>
    <numFmt numFmtId="191" formatCode="#&quot;歳&quot;;;\ "/>
    <numFmt numFmtId="192" formatCode="#&quot;年&quot;;;\ "/>
    <numFmt numFmtId="193" formatCode="#"/>
    <numFmt numFmtId="194" formatCode="0_ "/>
  </numFmts>
  <fonts count="70">
    <font>
      <sz val="10"/>
      <name val="ＭＳ 明朝"/>
      <family val="1"/>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sz val="8.5"/>
      <name val="ＭＳ 明朝"/>
      <family val="1"/>
      <charset val="128"/>
    </font>
    <font>
      <b/>
      <sz val="18"/>
      <name val="ＭＳ 明朝"/>
      <family val="1"/>
      <charset val="128"/>
    </font>
    <font>
      <sz val="18"/>
      <name val="ＭＳ 明朝"/>
      <family val="1"/>
      <charset val="128"/>
    </font>
    <font>
      <b/>
      <sz val="9"/>
      <name val="ＭＳ 明朝"/>
      <family val="1"/>
      <charset val="128"/>
    </font>
    <font>
      <sz val="6"/>
      <name val="ＭＳ 明朝"/>
      <family val="1"/>
      <charset val="128"/>
    </font>
    <font>
      <sz val="10"/>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9"/>
      <color indexed="81"/>
      <name val="MS P ゴシック"/>
      <family val="3"/>
      <charset val="128"/>
    </font>
    <font>
      <sz val="10"/>
      <name val="Yu Gothic Medium"/>
      <family val="3"/>
      <charset val="128"/>
    </font>
    <font>
      <sz val="8"/>
      <name val="Yu Gothic Medium"/>
      <family val="3"/>
      <charset val="128"/>
    </font>
    <font>
      <b/>
      <sz val="10"/>
      <name val="Yu Gothic Medium"/>
      <family val="3"/>
      <charset val="128"/>
    </font>
    <font>
      <sz val="9"/>
      <name val="Yu Gothic Medium"/>
      <family val="3"/>
      <charset val="128"/>
    </font>
    <font>
      <sz val="9"/>
      <name val="HG丸ｺﾞｼｯｸM-PRO"/>
      <family val="3"/>
      <charset val="128"/>
    </font>
    <font>
      <sz val="11"/>
      <name val="ＭＳ Ｐ明朝"/>
      <family val="1"/>
      <charset val="128"/>
    </font>
    <font>
      <sz val="14"/>
      <name val="ＭＳ Ｐ明朝"/>
      <family val="1"/>
      <charset val="128"/>
    </font>
    <font>
      <sz val="50"/>
      <name val="ＭＳ Ｐ明朝"/>
      <family val="1"/>
      <charset val="128"/>
    </font>
    <font>
      <b/>
      <sz val="18"/>
      <name val="ＭＳ Ｐ明朝"/>
      <family val="1"/>
      <charset val="128"/>
    </font>
    <font>
      <sz val="18"/>
      <name val="ＭＳ Ｐ明朝"/>
      <family val="1"/>
      <charset val="128"/>
    </font>
    <font>
      <sz val="24"/>
      <name val="ＭＳ Ｐ明朝"/>
      <family val="1"/>
      <charset val="128"/>
    </font>
    <font>
      <sz val="6"/>
      <name val="ＭＳ Ｐゴシック"/>
      <family val="3"/>
      <charset val="128"/>
    </font>
    <font>
      <sz val="24"/>
      <name val="ＭＳ 明朝"/>
      <family val="1"/>
      <charset val="128"/>
    </font>
    <font>
      <sz val="6"/>
      <name val="明朝"/>
      <family val="1"/>
      <charset val="128"/>
    </font>
    <font>
      <u/>
      <sz val="13"/>
      <color theme="10"/>
      <name val="ＭＳ 明朝"/>
      <family val="1"/>
      <charset val="128"/>
    </font>
    <font>
      <u/>
      <sz val="13"/>
      <color theme="10"/>
      <name val="Yu Gothic Medium"/>
      <family val="3"/>
      <charset val="128"/>
    </font>
    <font>
      <b/>
      <sz val="10"/>
      <color theme="0"/>
      <name val="Yu Gothic Medium"/>
      <family val="3"/>
      <charset val="128"/>
    </font>
    <font>
      <sz val="11"/>
      <color theme="1"/>
      <name val="ＭＳ Ｐ明朝"/>
      <family val="1"/>
      <charset val="128"/>
    </font>
    <font>
      <sz val="10"/>
      <color theme="0" tint="-0.499984740745262"/>
      <name val="ＭＳ Ｐ明朝"/>
      <family val="1"/>
      <charset val="128"/>
    </font>
    <font>
      <sz val="9"/>
      <color theme="0" tint="-0.499984740745262"/>
      <name val="ＭＳ Ｐ明朝"/>
      <family val="1"/>
      <charset val="128"/>
    </font>
    <font>
      <sz val="12"/>
      <color theme="0" tint="-0.499984740745262"/>
      <name val="ＭＳ Ｐ明朝"/>
      <family val="1"/>
      <charset val="128"/>
    </font>
    <font>
      <sz val="11"/>
      <color theme="0" tint="-0.499984740745262"/>
      <name val="ＭＳ 明朝"/>
      <family val="1"/>
      <charset val="128"/>
    </font>
    <font>
      <b/>
      <u/>
      <sz val="14"/>
      <color theme="1"/>
      <name val="ＭＳ Ｐ明朝"/>
      <family val="1"/>
      <charset val="128"/>
    </font>
    <font>
      <sz val="10"/>
      <color theme="1"/>
      <name val="ＭＳ Ｐ明朝"/>
      <family val="1"/>
      <charset val="128"/>
    </font>
    <font>
      <sz val="11"/>
      <color theme="0" tint="-0.499984740745262"/>
      <name val="ＭＳ Ｐ明朝"/>
      <family val="1"/>
      <charset val="128"/>
    </font>
    <font>
      <sz val="10"/>
      <name val="Yu Gothic Medium"/>
      <family val="2"/>
      <charset val="128"/>
    </font>
    <font>
      <sz val="12"/>
      <name val="ＭＳ Ｐ明朝"/>
      <family val="1"/>
      <charset val="128"/>
    </font>
    <font>
      <u/>
      <sz val="13"/>
      <color theme="10"/>
      <name val="ＭＳ Ｐ明朝"/>
      <family val="1"/>
      <charset val="128"/>
    </font>
    <font>
      <sz val="10"/>
      <color theme="8" tint="-0.249977111117893"/>
      <name val="Yu Gothic Medium"/>
      <family val="3"/>
      <charset val="128"/>
    </font>
    <font>
      <sz val="9"/>
      <color theme="8" tint="-0.249977111117893"/>
      <name val="Yu Gothic Medium"/>
      <family val="3"/>
      <charset val="128"/>
    </font>
    <font>
      <sz val="9.5"/>
      <name val="ＭＳ Ｐ明朝"/>
      <family val="1"/>
      <charset val="128"/>
    </font>
    <font>
      <sz val="10.5"/>
      <name val="ＭＳ Ｐ明朝"/>
      <family val="1"/>
      <charset val="128"/>
    </font>
    <font>
      <sz val="6"/>
      <name val="ＭＳ Ｐ明朝"/>
      <family val="1"/>
      <charset val="128"/>
    </font>
    <font>
      <sz val="9"/>
      <color theme="1"/>
      <name val="ＭＳ Ｐ明朝"/>
      <family val="1"/>
      <charset val="128"/>
    </font>
    <font>
      <sz val="8"/>
      <color theme="1"/>
      <name val="ＭＳ Ｐ明朝"/>
      <family val="1"/>
      <charset val="128"/>
    </font>
    <font>
      <b/>
      <sz val="16"/>
      <name val="ＭＳ Ｐ明朝"/>
      <family val="1"/>
      <charset val="128"/>
    </font>
    <font>
      <b/>
      <sz val="10"/>
      <name val="ＭＳ Ｐ明朝"/>
      <family val="1"/>
      <charset val="128"/>
    </font>
    <font>
      <b/>
      <sz val="12"/>
      <name val="ＭＳ Ｐ明朝"/>
      <family val="1"/>
      <charset val="128"/>
    </font>
    <font>
      <sz val="16"/>
      <name val="ＭＳ Ｐ明朝"/>
      <family val="1"/>
      <charset val="128"/>
    </font>
    <font>
      <sz val="11"/>
      <color indexed="12"/>
      <name val="ＭＳ Ｐ明朝"/>
      <family val="1"/>
      <charset val="128"/>
    </font>
    <font>
      <sz val="14"/>
      <name val="Yu Gothic Medium"/>
      <family val="3"/>
      <charset val="128"/>
    </font>
    <font>
      <b/>
      <sz val="16"/>
      <name val="Yu Gothic Medium"/>
      <family val="3"/>
      <charset val="128"/>
    </font>
    <font>
      <b/>
      <sz val="14"/>
      <name val="Yu Gothic Medium"/>
      <family val="2"/>
      <charset val="128"/>
    </font>
    <font>
      <b/>
      <sz val="14"/>
      <name val="Yu Gothic Medium"/>
      <family val="3"/>
      <charset val="128"/>
    </font>
    <font>
      <b/>
      <sz val="8"/>
      <name val="Yu Gothic Medium"/>
      <family val="3"/>
      <charset val="128"/>
    </font>
    <font>
      <sz val="8.5"/>
      <name val="ＭＳ Ｐ明朝"/>
      <family val="1"/>
      <charset val="128"/>
    </font>
    <font>
      <sz val="26"/>
      <name val="ＭＳ Ｐ明朝"/>
      <family val="1"/>
      <charset val="128"/>
    </font>
    <font>
      <sz val="22"/>
      <name val="ＭＳ Ｐ明朝"/>
      <family val="1"/>
      <charset val="128"/>
    </font>
    <font>
      <b/>
      <sz val="18"/>
      <color theme="1"/>
      <name val="Yu Gothic Medium"/>
      <family val="2"/>
      <charset val="128"/>
    </font>
    <font>
      <b/>
      <sz val="12"/>
      <name val="Yu Gothic Medium"/>
      <family val="3"/>
      <charset val="128"/>
    </font>
    <font>
      <sz val="7"/>
      <name val="ＭＳ Ｐ明朝"/>
      <family val="1"/>
      <charset val="128"/>
    </font>
    <font>
      <b/>
      <sz val="11"/>
      <name val="Yu Gothic Medium"/>
      <family val="3"/>
      <charset val="128"/>
    </font>
    <font>
      <b/>
      <sz val="11"/>
      <name val="Yu Gothic Medium"/>
      <family val="2"/>
      <charset val="128"/>
    </font>
    <font>
      <b/>
      <sz val="14"/>
      <name val="Yu Gothic Medium"/>
      <family val="2"/>
      <charset val="128"/>
    </font>
  </fonts>
  <fills count="9">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5FFCB"/>
        <bgColor indexed="64"/>
      </patternFill>
    </fill>
  </fills>
  <borders count="121">
    <border>
      <left/>
      <right/>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diagonalDown="1">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hair">
        <color indexed="64"/>
      </left>
      <right style="dotted">
        <color indexed="55"/>
      </right>
      <top style="hair">
        <color indexed="64"/>
      </top>
      <bottom/>
      <diagonal/>
    </border>
    <border>
      <left style="thin">
        <color indexed="64"/>
      </left>
      <right style="hair">
        <color indexed="64"/>
      </right>
      <top style="hair">
        <color indexed="64"/>
      </top>
      <bottom/>
      <diagonal/>
    </border>
    <border>
      <left style="hair">
        <color indexed="64"/>
      </left>
      <right style="dotted">
        <color indexed="55"/>
      </right>
      <top/>
      <bottom style="hair">
        <color indexed="64"/>
      </bottom>
      <diagonal/>
    </border>
    <border>
      <left style="dotted">
        <color indexed="55"/>
      </left>
      <right/>
      <top style="hair">
        <color indexed="64"/>
      </top>
      <bottom/>
      <diagonal/>
    </border>
    <border>
      <left style="dotted">
        <color indexed="55"/>
      </left>
      <right/>
      <top/>
      <bottom style="hair">
        <color indexed="64"/>
      </bottom>
      <diagonal/>
    </border>
    <border>
      <left/>
      <right style="dotted">
        <color indexed="55"/>
      </right>
      <top style="hair">
        <color indexed="64"/>
      </top>
      <bottom/>
      <diagonal/>
    </border>
    <border>
      <left/>
      <right style="dotted">
        <color indexed="55"/>
      </right>
      <top/>
      <bottom style="hair">
        <color indexed="64"/>
      </bottom>
      <diagonal/>
    </border>
    <border>
      <left style="hair">
        <color indexed="55"/>
      </left>
      <right style="hair">
        <color indexed="55"/>
      </right>
      <top style="hair">
        <color indexed="64"/>
      </top>
      <bottom/>
      <diagonal/>
    </border>
    <border>
      <left style="hair">
        <color indexed="55"/>
      </left>
      <right style="hair">
        <color indexed="55"/>
      </right>
      <top/>
      <bottom style="hair">
        <color indexed="64"/>
      </bottom>
      <diagonal/>
    </border>
    <border>
      <left style="hair">
        <color indexed="55"/>
      </left>
      <right style="hair">
        <color indexed="64"/>
      </right>
      <top style="hair">
        <color indexed="64"/>
      </top>
      <bottom/>
      <diagonal/>
    </border>
    <border>
      <left style="hair">
        <color indexed="55"/>
      </left>
      <right style="hair">
        <color indexed="64"/>
      </right>
      <top/>
      <bottom style="hair">
        <color indexed="55"/>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dotted">
        <color indexed="64"/>
      </right>
      <top style="hair">
        <color indexed="64"/>
      </top>
      <bottom/>
      <diagonal/>
    </border>
    <border>
      <left/>
      <right style="dotted">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style="hair">
        <color indexed="64"/>
      </bottom>
      <diagonal style="hair">
        <color indexed="64"/>
      </diagonal>
    </border>
    <border>
      <left style="medium">
        <color indexed="64"/>
      </left>
      <right style="hair">
        <color indexed="64"/>
      </right>
      <top/>
      <bottom style="hair">
        <color indexed="64"/>
      </bottom>
      <diagonal/>
    </border>
    <border>
      <left/>
      <right/>
      <top/>
      <bottom style="medium">
        <color indexed="64"/>
      </bottom>
      <diagonal/>
    </border>
    <border diagonalDown="1">
      <left style="medium">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s>
  <cellStyleXfs count="4">
    <xf numFmtId="0" fontId="0" fillId="0" borderId="0"/>
    <xf numFmtId="0" fontId="30" fillId="0" borderId="0" applyNumberFormat="0" applyFill="0" applyBorder="0" applyAlignment="0" applyProtection="0">
      <alignment vertical="top"/>
      <protection locked="0"/>
    </xf>
    <xf numFmtId="6" fontId="1" fillId="0" borderId="0" applyFont="0" applyFill="0" applyBorder="0" applyAlignment="0" applyProtection="0"/>
    <xf numFmtId="38" fontId="1" fillId="0" borderId="0" applyFont="0" applyFill="0" applyBorder="0" applyAlignment="0" applyProtection="0">
      <alignment vertical="center"/>
    </xf>
  </cellStyleXfs>
  <cellXfs count="2073">
    <xf numFmtId="0" fontId="0" fillId="0" borderId="0" xfId="0"/>
    <xf numFmtId="0" fontId="16" fillId="0" borderId="0" xfId="0" applyFont="1"/>
    <xf numFmtId="0" fontId="17" fillId="0" borderId="0" xfId="0" applyFont="1"/>
    <xf numFmtId="0" fontId="31" fillId="0" borderId="0" xfId="1" applyFont="1" applyAlignment="1" applyProtection="1"/>
    <xf numFmtId="0" fontId="18" fillId="0" borderId="0" xfId="0" applyFont="1" applyAlignment="1">
      <alignment horizontal="distributed" justifyLastLine="1"/>
    </xf>
    <xf numFmtId="0" fontId="1" fillId="0" borderId="21" xfId="0" applyFont="1" applyBorder="1" applyAlignment="1" applyProtection="1">
      <alignment vertical="center"/>
      <protection locked="0"/>
    </xf>
    <xf numFmtId="0" fontId="2" fillId="2" borderId="0" xfId="0" applyFont="1" applyFill="1" applyAlignment="1">
      <alignment vertical="center"/>
    </xf>
    <xf numFmtId="0" fontId="2" fillId="2" borderId="0" xfId="0" applyFont="1" applyFill="1" applyAlignment="1">
      <alignment horizontal="center" vertical="center"/>
    </xf>
    <xf numFmtId="0" fontId="2" fillId="5" borderId="0" xfId="0" applyFont="1" applyFill="1" applyProtection="1">
      <protection locked="0"/>
    </xf>
    <xf numFmtId="0" fontId="2" fillId="5" borderId="0" xfId="0" applyFont="1" applyFill="1" applyAlignment="1" applyProtection="1">
      <alignment vertical="center"/>
      <protection locked="0"/>
    </xf>
    <xf numFmtId="0" fontId="1" fillId="5" borderId="0" xfId="0" applyFont="1" applyFill="1" applyAlignment="1" applyProtection="1">
      <alignment horizontal="center" vertical="center"/>
      <protection locked="0"/>
    </xf>
    <xf numFmtId="0" fontId="1" fillId="5" borderId="0" xfId="0" applyFont="1" applyFill="1" applyAlignment="1" applyProtection="1">
      <alignment vertical="center"/>
      <protection locked="0"/>
    </xf>
    <xf numFmtId="0" fontId="7" fillId="2" borderId="0" xfId="0" applyFont="1" applyFill="1" applyAlignment="1">
      <alignment vertical="center"/>
    </xf>
    <xf numFmtId="0" fontId="2" fillId="0" borderId="30" xfId="0" applyFont="1" applyBorder="1" applyAlignment="1" applyProtection="1">
      <alignment horizontal="center" vertical="center" wrapText="1"/>
      <protection locked="0"/>
    </xf>
    <xf numFmtId="0" fontId="18" fillId="0" borderId="0" xfId="0" applyFont="1" applyAlignment="1">
      <alignment justifyLastLine="1"/>
    </xf>
    <xf numFmtId="0" fontId="44" fillId="6" borderId="35" xfId="0" applyFont="1" applyFill="1" applyBorder="1" applyAlignment="1">
      <alignment horizontal="right" vertical="center"/>
    </xf>
    <xf numFmtId="177" fontId="44" fillId="6" borderId="35" xfId="0" applyNumberFormat="1" applyFont="1" applyFill="1" applyBorder="1" applyAlignment="1" applyProtection="1">
      <alignment vertical="center"/>
      <protection hidden="1"/>
    </xf>
    <xf numFmtId="0" fontId="11" fillId="5" borderId="0" xfId="0" applyFont="1" applyFill="1"/>
    <xf numFmtId="0" fontId="21" fillId="2" borderId="7" xfId="0" applyFont="1" applyFill="1" applyBorder="1" applyAlignment="1">
      <alignment vertical="center"/>
    </xf>
    <xf numFmtId="0" fontId="22" fillId="0" borderId="0" xfId="0" applyFont="1"/>
    <xf numFmtId="0" fontId="11" fillId="0" borderId="0" xfId="0" applyFont="1"/>
    <xf numFmtId="0" fontId="11" fillId="5" borderId="0" xfId="0" applyFont="1" applyFill="1" applyAlignment="1">
      <alignment vertical="center"/>
    </xf>
    <xf numFmtId="0" fontId="21" fillId="2" borderId="0" xfId="0" applyFont="1" applyFill="1" applyAlignment="1" applyProtection="1">
      <alignment vertical="center"/>
      <protection hidden="1"/>
    </xf>
    <xf numFmtId="0" fontId="43" fillId="5" borderId="0" xfId="1" applyFont="1" applyFill="1" applyAlignment="1" applyProtection="1">
      <protection hidden="1"/>
    </xf>
    <xf numFmtId="0" fontId="2" fillId="2" borderId="0" xfId="0" applyFont="1" applyFill="1" applyAlignment="1" applyProtection="1">
      <alignment vertical="center"/>
      <protection hidden="1"/>
    </xf>
    <xf numFmtId="0" fontId="21" fillId="5" borderId="0" xfId="0" applyFont="1" applyFill="1" applyAlignment="1" applyProtection="1">
      <alignment vertical="center"/>
      <protection hidden="1"/>
    </xf>
    <xf numFmtId="0" fontId="30" fillId="5" borderId="0" xfId="1" applyFill="1" applyAlignment="1" applyProtection="1">
      <protection hidden="1"/>
    </xf>
    <xf numFmtId="0" fontId="24" fillId="2" borderId="0" xfId="0" applyFont="1" applyFill="1" applyAlignment="1" applyProtection="1">
      <alignment vertical="center" justifyLastLine="1"/>
      <protection hidden="1"/>
    </xf>
    <xf numFmtId="0" fontId="21" fillId="5" borderId="0" xfId="0" applyFont="1" applyFill="1" applyProtection="1">
      <protection hidden="1"/>
    </xf>
    <xf numFmtId="0" fontId="21" fillId="0" borderId="0" xfId="0" applyFont="1" applyProtection="1">
      <protection hidden="1"/>
    </xf>
    <xf numFmtId="0" fontId="0" fillId="2" borderId="0" xfId="0" applyFill="1" applyAlignment="1" applyProtection="1">
      <alignment vertical="center"/>
      <protection hidden="1"/>
    </xf>
    <xf numFmtId="182" fontId="11" fillId="0" borderId="2" xfId="0" applyNumberFormat="1" applyFont="1" applyBorder="1" applyAlignment="1" applyProtection="1">
      <alignment vertical="center"/>
      <protection hidden="1"/>
    </xf>
    <xf numFmtId="0" fontId="12" fillId="2" borderId="0" xfId="0" applyFont="1" applyFill="1" applyAlignment="1" applyProtection="1">
      <alignment vertical="center"/>
      <protection hidden="1"/>
    </xf>
    <xf numFmtId="0" fontId="0" fillId="5" borderId="0" xfId="0" applyFill="1" applyAlignment="1" applyProtection="1">
      <alignment vertical="center"/>
      <protection hidden="1"/>
    </xf>
    <xf numFmtId="0" fontId="0" fillId="5" borderId="0" xfId="0" applyFill="1" applyProtection="1">
      <protection hidden="1"/>
    </xf>
    <xf numFmtId="0" fontId="11" fillId="0" borderId="7" xfId="0" applyFont="1" applyBorder="1" applyAlignment="1" applyProtection="1">
      <alignment vertical="center" wrapText="1"/>
      <protection hidden="1"/>
    </xf>
    <xf numFmtId="185" fontId="12" fillId="0" borderId="5" xfId="0" applyNumberFormat="1" applyFont="1" applyBorder="1" applyProtection="1">
      <protection hidden="1"/>
    </xf>
    <xf numFmtId="0" fontId="12" fillId="0" borderId="2" xfId="0" applyFont="1" applyBorder="1" applyAlignment="1" applyProtection="1">
      <alignment horizontal="right" vertical="center"/>
      <protection hidden="1"/>
    </xf>
    <xf numFmtId="0" fontId="21" fillId="2" borderId="5" xfId="0" applyFont="1" applyFill="1" applyBorder="1" applyAlignment="1" applyProtection="1">
      <alignment vertical="center"/>
      <protection hidden="1"/>
    </xf>
    <xf numFmtId="0" fontId="21" fillId="2" borderId="16" xfId="0" applyFont="1" applyFill="1" applyBorder="1" applyAlignment="1" applyProtection="1">
      <alignment vertical="center"/>
      <protection hidden="1"/>
    </xf>
    <xf numFmtId="0" fontId="2" fillId="2" borderId="20" xfId="0" applyFont="1" applyFill="1" applyBorder="1" applyAlignment="1" applyProtection="1">
      <alignment vertical="center"/>
      <protection hidden="1"/>
    </xf>
    <xf numFmtId="0" fontId="2" fillId="2" borderId="2" xfId="0" applyFont="1" applyFill="1" applyBorder="1" applyAlignment="1" applyProtection="1">
      <alignment vertical="center"/>
      <protection hidden="1"/>
    </xf>
    <xf numFmtId="0" fontId="34" fillId="0" borderId="2" xfId="0" applyFont="1" applyBorder="1" applyAlignment="1" applyProtection="1">
      <alignment horizontal="center" vertical="center"/>
      <protection hidden="1"/>
    </xf>
    <xf numFmtId="0" fontId="12" fillId="5" borderId="0" xfId="0" applyFont="1" applyFill="1" applyProtection="1">
      <protection hidden="1"/>
    </xf>
    <xf numFmtId="0" fontId="12" fillId="3" borderId="15" xfId="0" applyFont="1" applyFill="1" applyBorder="1" applyAlignment="1" applyProtection="1">
      <alignment shrinkToFit="1"/>
      <protection locked="0" hidden="1"/>
    </xf>
    <xf numFmtId="0" fontId="12" fillId="3" borderId="5" xfId="0" applyFont="1" applyFill="1" applyBorder="1" applyAlignment="1" applyProtection="1">
      <alignment shrinkToFit="1"/>
      <protection locked="0" hidden="1"/>
    </xf>
    <xf numFmtId="0" fontId="0" fillId="0" borderId="0" xfId="0" applyProtection="1">
      <protection hidden="1"/>
    </xf>
    <xf numFmtId="0" fontId="2" fillId="2" borderId="0" xfId="0" applyFont="1" applyFill="1" applyAlignment="1" applyProtection="1">
      <alignment horizontal="right" vertical="center"/>
      <protection hidden="1"/>
    </xf>
    <xf numFmtId="0" fontId="12" fillId="0" borderId="0" xfId="0" applyFont="1" applyAlignment="1" applyProtection="1">
      <alignment horizontal="right"/>
      <protection hidden="1"/>
    </xf>
    <xf numFmtId="0" fontId="14" fillId="2" borderId="0" xfId="0" applyFont="1" applyFill="1" applyAlignment="1" applyProtection="1">
      <alignment horizontal="left"/>
      <protection hidden="1"/>
    </xf>
    <xf numFmtId="0" fontId="14" fillId="2" borderId="0" xfId="0" applyFont="1" applyFill="1" applyAlignment="1" applyProtection="1">
      <alignment horizontal="right"/>
      <protection hidden="1"/>
    </xf>
    <xf numFmtId="0" fontId="14" fillId="2" borderId="0" xfId="0" applyFont="1" applyFill="1" applyAlignment="1" applyProtection="1">
      <alignment vertical="center"/>
      <protection hidden="1"/>
    </xf>
    <xf numFmtId="0" fontId="11" fillId="0" borderId="0" xfId="0" applyFont="1" applyProtection="1">
      <protection hidden="1"/>
    </xf>
    <xf numFmtId="0" fontId="11" fillId="2" borderId="0" xfId="0" applyFont="1" applyFill="1" applyAlignment="1" applyProtection="1">
      <alignment horizontal="distributed" vertical="center"/>
      <protection hidden="1"/>
    </xf>
    <xf numFmtId="0" fontId="2"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2" fillId="2" borderId="0" xfId="0" applyFont="1" applyFill="1" applyAlignment="1" applyProtection="1">
      <alignment horizontal="left" vertical="center"/>
      <protection hidden="1"/>
    </xf>
    <xf numFmtId="0" fontId="0" fillId="5" borderId="0" xfId="0" applyFill="1" applyAlignment="1" applyProtection="1">
      <alignment horizontal="right"/>
      <protection hidden="1"/>
    </xf>
    <xf numFmtId="0" fontId="2" fillId="3" borderId="0" xfId="0" applyFont="1" applyFill="1" applyAlignment="1" applyProtection="1">
      <alignment horizontal="right" vertical="center"/>
      <protection locked="0" hidden="1"/>
    </xf>
    <xf numFmtId="0" fontId="0" fillId="5" borderId="0" xfId="0" applyFill="1" applyAlignment="1" applyProtection="1">
      <alignment horizontal="center"/>
      <protection hidden="1"/>
    </xf>
    <xf numFmtId="0" fontId="11" fillId="2" borderId="0" xfId="0" applyFont="1" applyFill="1" applyAlignment="1" applyProtection="1">
      <alignment vertical="center"/>
      <protection hidden="1"/>
    </xf>
    <xf numFmtId="0" fontId="11" fillId="0" borderId="0" xfId="0" applyFont="1" applyAlignment="1" applyProtection="1">
      <alignment vertical="top" shrinkToFit="1"/>
      <protection hidden="1"/>
    </xf>
    <xf numFmtId="0" fontId="12" fillId="0" borderId="2" xfId="0" applyFont="1" applyBorder="1" applyAlignment="1" applyProtection="1">
      <alignment horizontal="center"/>
      <protection hidden="1"/>
    </xf>
    <xf numFmtId="0" fontId="12" fillId="0" borderId="7" xfId="0" applyFont="1" applyBorder="1" applyAlignment="1" applyProtection="1">
      <alignment horizontal="center"/>
      <protection hidden="1"/>
    </xf>
    <xf numFmtId="0" fontId="14" fillId="0" borderId="0" xfId="0" applyFont="1" applyAlignment="1" applyProtection="1">
      <alignment horizontal="right"/>
      <protection hidden="1"/>
    </xf>
    <xf numFmtId="0" fontId="14" fillId="2" borderId="0" xfId="0" applyFont="1" applyFill="1" applyProtection="1">
      <protection hidden="1"/>
    </xf>
    <xf numFmtId="0" fontId="0" fillId="5" borderId="0" xfId="0" applyFill="1" applyAlignment="1" applyProtection="1">
      <alignment horizontal="left"/>
      <protection hidden="1"/>
    </xf>
    <xf numFmtId="0" fontId="12" fillId="5" borderId="0" xfId="0" applyFont="1" applyFill="1" applyAlignment="1" applyProtection="1">
      <alignment horizontal="distributed"/>
      <protection hidden="1"/>
    </xf>
    <xf numFmtId="0" fontId="21" fillId="5" borderId="0" xfId="0" applyFont="1" applyFill="1" applyAlignment="1" applyProtection="1">
      <alignment horizontal="distributed"/>
      <protection hidden="1"/>
    </xf>
    <xf numFmtId="0" fontId="0" fillId="0" borderId="20" xfId="0" applyBorder="1" applyAlignment="1" applyProtection="1">
      <alignment vertical="center"/>
      <protection hidden="1"/>
    </xf>
    <xf numFmtId="0" fontId="2" fillId="2" borderId="5"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2" fillId="5" borderId="0" xfId="0" applyFont="1" applyFill="1" applyProtection="1">
      <protection hidden="1"/>
    </xf>
    <xf numFmtId="0" fontId="2" fillId="0" borderId="0" xfId="0" applyFont="1" applyAlignment="1" applyProtection="1">
      <alignment horizontal="center"/>
      <protection hidden="1"/>
    </xf>
    <xf numFmtId="0" fontId="37" fillId="0" borderId="0" xfId="0" applyFont="1" applyAlignment="1" applyProtection="1">
      <alignment horizontal="center" vertical="center"/>
      <protection hidden="1"/>
    </xf>
    <xf numFmtId="0" fontId="2" fillId="0" borderId="0" xfId="0" applyFont="1" applyAlignment="1" applyProtection="1">
      <alignment horizontal="center" shrinkToFit="1"/>
      <protection hidden="1"/>
    </xf>
    <xf numFmtId="0" fontId="2" fillId="5" borderId="0" xfId="0" applyFont="1" applyFill="1" applyAlignment="1" applyProtection="1">
      <alignment vertical="center"/>
      <protection hidden="1"/>
    </xf>
    <xf numFmtId="0" fontId="1" fillId="5" borderId="0" xfId="0" applyFont="1" applyFill="1" applyAlignment="1" applyProtection="1">
      <alignment vertical="center"/>
      <protection hidden="1"/>
    </xf>
    <xf numFmtId="0" fontId="11" fillId="5" borderId="0" xfId="0" applyFont="1" applyFill="1" applyAlignment="1" applyProtection="1">
      <alignment vertical="center"/>
      <protection hidden="1"/>
    </xf>
    <xf numFmtId="0" fontId="1" fillId="3" borderId="21" xfId="0" applyFont="1" applyFill="1" applyBorder="1" applyAlignment="1" applyProtection="1">
      <alignment vertical="center"/>
      <protection locked="0" hidden="1"/>
    </xf>
    <xf numFmtId="0" fontId="33" fillId="5" borderId="0" xfId="0" applyFont="1" applyFill="1" applyAlignment="1" applyProtection="1">
      <alignment vertical="center"/>
      <protection hidden="1"/>
    </xf>
    <xf numFmtId="0" fontId="33" fillId="0" borderId="0" xfId="0" applyFont="1" applyAlignment="1" applyProtection="1">
      <alignment vertical="center"/>
      <protection hidden="1"/>
    </xf>
    <xf numFmtId="0" fontId="21" fillId="2" borderId="0" xfId="0" applyFont="1" applyFill="1" applyProtection="1">
      <protection hidden="1"/>
    </xf>
    <xf numFmtId="0" fontId="21" fillId="0" borderId="0" xfId="0" applyFont="1" applyAlignment="1" applyProtection="1">
      <alignment horizontal="right"/>
      <protection hidden="1"/>
    </xf>
    <xf numFmtId="0" fontId="21" fillId="2" borderId="0" xfId="0" applyFont="1" applyFill="1" applyAlignment="1" applyProtection="1">
      <alignment horizontal="right"/>
      <protection hidden="1"/>
    </xf>
    <xf numFmtId="0" fontId="5"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6" fillId="5" borderId="0" xfId="0" applyFont="1" applyFill="1" applyAlignment="1" applyProtection="1">
      <alignment vertical="center"/>
      <protection hidden="1"/>
    </xf>
    <xf numFmtId="0" fontId="4" fillId="0" borderId="0" xfId="0" applyFont="1" applyAlignment="1" applyProtection="1">
      <alignment wrapText="1"/>
      <protection hidden="1"/>
    </xf>
    <xf numFmtId="0" fontId="4" fillId="5" borderId="0" xfId="0" applyFont="1" applyFill="1" applyAlignment="1" applyProtection="1">
      <alignment horizontal="left" vertical="center" wrapText="1"/>
      <protection hidden="1"/>
    </xf>
    <xf numFmtId="0" fontId="4" fillId="5" borderId="0" xfId="0" applyFont="1" applyFill="1" applyAlignment="1" applyProtection="1">
      <alignment horizontal="left" vertical="center"/>
      <protection hidden="1"/>
    </xf>
    <xf numFmtId="0" fontId="4" fillId="5" borderId="0" xfId="0" applyFont="1" applyFill="1" applyAlignment="1" applyProtection="1">
      <alignment vertical="top" wrapText="1"/>
      <protection hidden="1"/>
    </xf>
    <xf numFmtId="0" fontId="2" fillId="2" borderId="0" xfId="0" applyFont="1" applyFill="1" applyProtection="1">
      <protection hidden="1"/>
    </xf>
    <xf numFmtId="0" fontId="11" fillId="5" borderId="0" xfId="0" applyFont="1" applyFill="1" applyProtection="1">
      <protection hidden="1"/>
    </xf>
    <xf numFmtId="0" fontId="21" fillId="2" borderId="7" xfId="0" applyFont="1" applyFill="1" applyBorder="1" applyAlignment="1" applyProtection="1">
      <alignment vertical="center"/>
      <protection hidden="1"/>
    </xf>
    <xf numFmtId="0" fontId="12" fillId="0" borderId="0" xfId="0" applyFont="1" applyProtection="1">
      <protection hidden="1"/>
    </xf>
    <xf numFmtId="0" fontId="21" fillId="2" borderId="4" xfId="0" applyFont="1" applyFill="1" applyBorder="1" applyAlignment="1" applyProtection="1">
      <alignment vertical="center"/>
      <protection hidden="1"/>
    </xf>
    <xf numFmtId="0" fontId="14" fillId="0" borderId="0" xfId="0" applyFont="1" applyAlignment="1" applyProtection="1">
      <alignment vertical="center"/>
      <protection hidden="1"/>
    </xf>
    <xf numFmtId="0" fontId="16" fillId="0" borderId="35" xfId="0" applyFont="1" applyBorder="1" applyAlignment="1" applyProtection="1">
      <alignment vertical="center"/>
      <protection locked="0" hidden="1"/>
    </xf>
    <xf numFmtId="0" fontId="16" fillId="0" borderId="30" xfId="0" applyFont="1" applyBorder="1" applyAlignment="1" applyProtection="1">
      <alignment vertical="center"/>
      <protection locked="0" hidden="1"/>
    </xf>
    <xf numFmtId="176" fontId="44" fillId="6" borderId="35" xfId="0" applyNumberFormat="1" applyFont="1" applyFill="1" applyBorder="1" applyAlignment="1">
      <alignment horizontal="left" vertical="center" wrapText="1"/>
    </xf>
    <xf numFmtId="176" fontId="44" fillId="6" borderId="35" xfId="0" applyNumberFormat="1" applyFont="1" applyFill="1" applyBorder="1" applyAlignment="1">
      <alignment horizontal="left" vertical="center"/>
    </xf>
    <xf numFmtId="179" fontId="45" fillId="6" borderId="35" xfId="0" applyNumberFormat="1" applyFont="1" applyFill="1" applyBorder="1" applyAlignment="1">
      <alignment horizontal="center" vertical="center"/>
    </xf>
    <xf numFmtId="0" fontId="44" fillId="6" borderId="35" xfId="0" applyFont="1" applyFill="1" applyBorder="1" applyAlignment="1">
      <alignment horizontal="center" vertical="center"/>
    </xf>
    <xf numFmtId="0" fontId="44" fillId="6" borderId="35" xfId="0" applyFont="1" applyFill="1" applyBorder="1" applyAlignment="1">
      <alignment vertical="center" wrapText="1"/>
    </xf>
    <xf numFmtId="49" fontId="44" fillId="6" borderId="35" xfId="0" applyNumberFormat="1" applyFont="1" applyFill="1" applyBorder="1" applyAlignment="1">
      <alignment vertical="center" wrapText="1"/>
    </xf>
    <xf numFmtId="0" fontId="44" fillId="6" borderId="35" xfId="0" applyFont="1" applyFill="1" applyBorder="1" applyAlignment="1">
      <alignment vertical="center"/>
    </xf>
    <xf numFmtId="176" fontId="45" fillId="6" borderId="35" xfId="0" applyNumberFormat="1" applyFont="1" applyFill="1" applyBorder="1" applyAlignment="1">
      <alignment horizontal="center" vertical="center"/>
    </xf>
    <xf numFmtId="0" fontId="45" fillId="6" borderId="35" xfId="0" applyFont="1" applyFill="1" applyBorder="1" applyAlignment="1">
      <alignment horizontal="center" vertical="center"/>
    </xf>
    <xf numFmtId="0" fontId="45" fillId="6" borderId="35" xfId="0" applyFont="1" applyFill="1" applyBorder="1" applyAlignment="1">
      <alignment vertical="center" wrapText="1"/>
    </xf>
    <xf numFmtId="0" fontId="45" fillId="6" borderId="35" xfId="0" applyFont="1" applyFill="1" applyBorder="1" applyAlignment="1">
      <alignment vertical="center"/>
    </xf>
    <xf numFmtId="0" fontId="11" fillId="5" borderId="0" xfId="0" applyFont="1" applyFill="1" applyAlignment="1" applyProtection="1">
      <alignment horizontal="right"/>
      <protection hidden="1"/>
    </xf>
    <xf numFmtId="0" fontId="11" fillId="5" borderId="0" xfId="0" applyFont="1" applyFill="1" applyAlignment="1" applyProtection="1">
      <alignment horizontal="center"/>
      <protection hidden="1"/>
    </xf>
    <xf numFmtId="0" fontId="11" fillId="0" borderId="0" xfId="0" applyFont="1" applyAlignment="1" applyProtection="1">
      <alignment vertical="center"/>
      <protection hidden="1"/>
    </xf>
    <xf numFmtId="0" fontId="12" fillId="2" borderId="20" xfId="0" applyFont="1" applyFill="1" applyBorder="1" applyAlignment="1" applyProtection="1">
      <alignment vertical="center"/>
      <protection hidden="1"/>
    </xf>
    <xf numFmtId="0" fontId="12" fillId="2" borderId="2" xfId="0" applyFont="1" applyFill="1" applyBorder="1" applyAlignment="1" applyProtection="1">
      <alignment vertical="center"/>
      <protection hidden="1"/>
    </xf>
    <xf numFmtId="0" fontId="12" fillId="2" borderId="7" xfId="0" applyFont="1" applyFill="1" applyBorder="1" applyAlignment="1" applyProtection="1">
      <alignment vertical="center"/>
      <protection hidden="1"/>
    </xf>
    <xf numFmtId="0" fontId="21" fillId="6" borderId="0" xfId="0" applyFont="1" applyFill="1" applyProtection="1">
      <protection locked="0" hidden="1"/>
    </xf>
    <xf numFmtId="0" fontId="21" fillId="2" borderId="0" xfId="0" applyFont="1" applyFill="1" applyAlignment="1">
      <alignment vertical="center"/>
    </xf>
    <xf numFmtId="0" fontId="41" fillId="0" borderId="0" xfId="0" applyFont="1"/>
    <xf numFmtId="0" fontId="16" fillId="0" borderId="0" xfId="0" applyFont="1" applyAlignment="1">
      <alignment horizontal="left" vertical="center"/>
    </xf>
    <xf numFmtId="0" fontId="33" fillId="7" borderId="0" xfId="0" applyFont="1" applyFill="1" applyAlignment="1" applyProtection="1">
      <alignment vertical="center"/>
      <protection hidden="1"/>
    </xf>
    <xf numFmtId="0" fontId="0" fillId="7" borderId="0" xfId="0" applyFill="1" applyProtection="1">
      <protection hidden="1"/>
    </xf>
    <xf numFmtId="0" fontId="11" fillId="7" borderId="0" xfId="0" applyFont="1" applyFill="1" applyProtection="1">
      <protection hidden="1"/>
    </xf>
    <xf numFmtId="0" fontId="0" fillId="7" borderId="0" xfId="0" applyFill="1" applyAlignment="1" applyProtection="1">
      <alignment vertical="center"/>
      <protection hidden="1"/>
    </xf>
    <xf numFmtId="0" fontId="21" fillId="7" borderId="0" xfId="0" applyFont="1" applyFill="1" applyAlignment="1" applyProtection="1">
      <alignment vertical="center"/>
      <protection hidden="1"/>
    </xf>
    <xf numFmtId="177" fontId="16" fillId="6" borderId="35" xfId="0" applyNumberFormat="1" applyFont="1" applyFill="1" applyBorder="1" applyAlignment="1" applyProtection="1">
      <alignment vertical="center"/>
      <protection hidden="1"/>
    </xf>
    <xf numFmtId="0" fontId="21" fillId="7" borderId="0" xfId="0" applyFont="1" applyFill="1" applyAlignment="1">
      <alignment vertical="center"/>
    </xf>
    <xf numFmtId="0" fontId="11" fillId="7" borderId="0" xfId="0" applyFont="1" applyFill="1"/>
    <xf numFmtId="0" fontId="11" fillId="0" borderId="2" xfId="0" applyFont="1" applyBorder="1" applyAlignment="1" applyProtection="1">
      <alignment horizontal="center" vertical="center"/>
      <protection hidden="1"/>
    </xf>
    <xf numFmtId="0" fontId="12" fillId="7" borderId="0" xfId="0" applyFont="1" applyFill="1" applyAlignment="1">
      <alignment horizontal="center" vertical="center" shrinkToFit="1"/>
    </xf>
    <xf numFmtId="0" fontId="12" fillId="7" borderId="38" xfId="0" applyFont="1" applyFill="1" applyBorder="1" applyAlignment="1">
      <alignment horizontal="center" vertical="center" shrinkToFit="1"/>
    </xf>
    <xf numFmtId="0" fontId="21" fillId="7" borderId="0" xfId="0" applyFont="1" applyFill="1" applyAlignment="1">
      <alignment horizontal="center" vertical="center" shrinkToFit="1"/>
    </xf>
    <xf numFmtId="0" fontId="24" fillId="7" borderId="0" xfId="0" applyFont="1" applyFill="1" applyAlignment="1">
      <alignment vertical="center"/>
    </xf>
    <xf numFmtId="0" fontId="25" fillId="7" borderId="0" xfId="0" applyFont="1" applyFill="1" applyAlignment="1">
      <alignment vertical="center"/>
    </xf>
    <xf numFmtId="0" fontId="26" fillId="7" borderId="0" xfId="0" applyFont="1" applyFill="1" applyAlignment="1">
      <alignment horizontal="center" vertical="center" shrinkToFit="1"/>
    </xf>
    <xf numFmtId="0" fontId="12" fillId="7" borderId="0" xfId="0" applyFont="1" applyFill="1" applyAlignment="1">
      <alignment vertical="center" shrinkToFit="1"/>
    </xf>
    <xf numFmtId="182" fontId="12" fillId="7" borderId="0" xfId="0" applyNumberFormat="1" applyFont="1" applyFill="1" applyAlignment="1">
      <alignment vertical="center" shrinkToFit="1"/>
    </xf>
    <xf numFmtId="0" fontId="12" fillId="7" borderId="39" xfId="0" applyFont="1" applyFill="1" applyBorder="1" applyAlignment="1">
      <alignment horizontal="center" vertical="center" shrinkToFit="1"/>
    </xf>
    <xf numFmtId="0" fontId="12" fillId="7" borderId="40" xfId="0" applyFont="1" applyFill="1" applyBorder="1" applyAlignment="1">
      <alignment horizontal="center" vertical="center" shrinkToFit="1"/>
    </xf>
    <xf numFmtId="0" fontId="12" fillId="7" borderId="41" xfId="0" applyFont="1" applyFill="1" applyBorder="1" applyAlignment="1">
      <alignment horizontal="center" vertical="center" shrinkToFit="1"/>
    </xf>
    <xf numFmtId="0" fontId="0" fillId="7" borderId="0" xfId="0" applyFill="1" applyAlignment="1">
      <alignment vertical="center"/>
    </xf>
    <xf numFmtId="0" fontId="0" fillId="7" borderId="38" xfId="0" applyFill="1" applyBorder="1" applyAlignment="1">
      <alignment vertical="center"/>
    </xf>
    <xf numFmtId="0" fontId="21" fillId="5" borderId="0" xfId="0" applyFont="1" applyFill="1" applyAlignment="1">
      <alignment horizontal="center" vertical="center" shrinkToFit="1"/>
    </xf>
    <xf numFmtId="0" fontId="25" fillId="5" borderId="0" xfId="0" applyFont="1" applyFill="1" applyAlignment="1">
      <alignment horizontal="center" vertical="center" shrinkToFit="1"/>
    </xf>
    <xf numFmtId="0" fontId="2" fillId="7" borderId="0" xfId="0" applyFont="1" applyFill="1" applyAlignment="1">
      <alignment vertical="center"/>
    </xf>
    <xf numFmtId="0" fontId="11" fillId="7" borderId="0" xfId="0" applyFont="1" applyFill="1" applyAlignment="1">
      <alignment vertical="center"/>
    </xf>
    <xf numFmtId="0" fontId="14" fillId="7" borderId="0" xfId="0" applyFont="1" applyFill="1" applyAlignment="1">
      <alignment vertical="center"/>
    </xf>
    <xf numFmtId="0" fontId="42" fillId="7" borderId="0" xfId="0" applyFont="1" applyFill="1" applyAlignment="1">
      <alignment vertical="center"/>
    </xf>
    <xf numFmtId="0" fontId="21" fillId="7" borderId="5" xfId="0" applyFont="1" applyFill="1" applyBorder="1" applyAlignment="1">
      <alignment vertical="center"/>
    </xf>
    <xf numFmtId="0" fontId="2" fillId="7" borderId="15" xfId="0" applyFont="1" applyFill="1" applyBorder="1" applyAlignment="1">
      <alignment horizontal="left" vertical="center" indent="1"/>
    </xf>
    <xf numFmtId="0" fontId="2" fillId="7" borderId="5" xfId="0" applyFont="1" applyFill="1" applyBorder="1" applyAlignment="1">
      <alignment vertical="center"/>
    </xf>
    <xf numFmtId="0" fontId="0" fillId="0" borderId="21" xfId="0" applyBorder="1" applyAlignment="1" applyProtection="1">
      <alignment vertical="center"/>
      <protection hidden="1"/>
    </xf>
    <xf numFmtId="0" fontId="0" fillId="0" borderId="2" xfId="0" applyBorder="1" applyAlignment="1" applyProtection="1">
      <alignment vertical="center"/>
      <protection hidden="1"/>
    </xf>
    <xf numFmtId="0" fontId="21" fillId="7" borderId="2" xfId="0" applyFont="1" applyFill="1" applyBorder="1" applyAlignment="1">
      <alignment vertical="center"/>
    </xf>
    <xf numFmtId="0" fontId="21" fillId="2" borderId="63" xfId="0" applyFont="1" applyFill="1" applyBorder="1" applyAlignment="1" applyProtection="1">
      <alignment vertical="center"/>
      <protection hidden="1"/>
    </xf>
    <xf numFmtId="0" fontId="11" fillId="0" borderId="63" xfId="0" applyFont="1" applyBorder="1" applyProtection="1">
      <protection hidden="1"/>
    </xf>
    <xf numFmtId="0" fontId="14" fillId="0" borderId="2" xfId="0" applyFont="1" applyBorder="1" applyAlignment="1" applyProtection="1">
      <alignment horizontal="center" vertical="center"/>
      <protection hidden="1"/>
    </xf>
    <xf numFmtId="0" fontId="21" fillId="2" borderId="40" xfId="0" applyFont="1" applyFill="1" applyBorder="1" applyAlignment="1" applyProtection="1">
      <alignment vertical="center"/>
      <protection hidden="1"/>
    </xf>
    <xf numFmtId="0" fontId="12" fillId="0" borderId="40" xfId="0" applyFont="1" applyBorder="1" applyProtection="1">
      <protection hidden="1"/>
    </xf>
    <xf numFmtId="0" fontId="21" fillId="2" borderId="71" xfId="0" applyFont="1" applyFill="1" applyBorder="1" applyAlignment="1" applyProtection="1">
      <alignment vertical="center"/>
      <protection hidden="1"/>
    </xf>
    <xf numFmtId="0" fontId="21" fillId="2" borderId="38" xfId="0" applyFont="1" applyFill="1" applyBorder="1" applyAlignment="1" applyProtection="1">
      <alignment vertical="center"/>
      <protection hidden="1"/>
    </xf>
    <xf numFmtId="0" fontId="21" fillId="2" borderId="45" xfId="0" applyFont="1" applyFill="1" applyBorder="1" applyAlignment="1" applyProtection="1">
      <alignment vertical="center"/>
      <protection hidden="1"/>
    </xf>
    <xf numFmtId="0" fontId="11" fillId="0" borderId="71" xfId="0" applyFont="1" applyBorder="1" applyProtection="1">
      <protection hidden="1"/>
    </xf>
    <xf numFmtId="0" fontId="21" fillId="2" borderId="39" xfId="0" applyFont="1" applyFill="1" applyBorder="1" applyAlignment="1" applyProtection="1">
      <alignment vertical="center"/>
      <protection hidden="1"/>
    </xf>
    <xf numFmtId="0" fontId="11" fillId="7" borderId="70" xfId="0" applyFont="1" applyFill="1" applyBorder="1" applyProtection="1">
      <protection hidden="1"/>
    </xf>
    <xf numFmtId="0" fontId="11" fillId="7" borderId="38" xfId="0" applyFont="1" applyFill="1" applyBorder="1" applyProtection="1">
      <protection hidden="1"/>
    </xf>
    <xf numFmtId="0" fontId="11" fillId="7" borderId="35" xfId="0" applyFont="1" applyFill="1" applyBorder="1" applyProtection="1">
      <protection hidden="1"/>
    </xf>
    <xf numFmtId="0" fontId="14" fillId="7" borderId="35" xfId="0" applyFont="1" applyFill="1" applyBorder="1" applyAlignment="1" applyProtection="1">
      <alignment vertical="center"/>
      <protection hidden="1"/>
    </xf>
    <xf numFmtId="0" fontId="1" fillId="3" borderId="30" xfId="0" applyFont="1" applyFill="1" applyBorder="1" applyAlignment="1" applyProtection="1">
      <alignment vertical="center"/>
      <protection locked="0" hidden="1"/>
    </xf>
    <xf numFmtId="0" fontId="1" fillId="3" borderId="21" xfId="0" applyFont="1" applyFill="1" applyBorder="1" applyAlignment="1" applyProtection="1">
      <alignment horizontal="center" vertical="center"/>
      <protection locked="0" hidden="1"/>
    </xf>
    <xf numFmtId="0" fontId="1" fillId="3" borderId="30" xfId="0" applyFont="1" applyFill="1" applyBorder="1" applyAlignment="1" applyProtection="1">
      <alignment horizontal="center" vertical="center"/>
      <protection locked="0" hidden="1"/>
    </xf>
    <xf numFmtId="0" fontId="1" fillId="0" borderId="21" xfId="0" applyFont="1" applyBorder="1" applyAlignment="1" applyProtection="1">
      <alignment horizontal="center" vertical="center" wrapText="1"/>
      <protection hidden="1"/>
    </xf>
    <xf numFmtId="0" fontId="1" fillId="0" borderId="2" xfId="0" applyFont="1" applyBorder="1" applyAlignment="1" applyProtection="1">
      <alignment vertical="center"/>
      <protection hidden="1"/>
    </xf>
    <xf numFmtId="0" fontId="1" fillId="0" borderId="3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12" fillId="0" borderId="7"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16" xfId="0" applyFont="1" applyBorder="1" applyAlignment="1" applyProtection="1">
      <alignment horizontal="right" vertical="center"/>
      <protection hidden="1"/>
    </xf>
    <xf numFmtId="0" fontId="12" fillId="0" borderId="35"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2" fillId="0" borderId="16" xfId="0" applyFont="1" applyBorder="1" applyAlignment="1" applyProtection="1">
      <alignment horizontal="left" vertical="center"/>
      <protection hidden="1"/>
    </xf>
    <xf numFmtId="0" fontId="21" fillId="7" borderId="0" xfId="0" applyFont="1" applyFill="1"/>
    <xf numFmtId="0" fontId="12" fillId="7" borderId="0" xfId="0" applyFont="1" applyFill="1" applyAlignment="1">
      <alignment vertical="center"/>
    </xf>
    <xf numFmtId="0" fontId="21" fillId="7" borderId="7" xfId="0" applyFont="1" applyFill="1" applyBorder="1" applyAlignment="1">
      <alignment vertical="center"/>
    </xf>
    <xf numFmtId="0" fontId="26" fillId="7" borderId="0" xfId="0" applyFont="1" applyFill="1" applyAlignment="1">
      <alignment horizontal="center" vertical="center"/>
    </xf>
    <xf numFmtId="0" fontId="21" fillId="7" borderId="0" xfId="0" applyFont="1" applyFill="1" applyAlignment="1">
      <alignment horizontal="distributed" vertical="center" indent="1"/>
    </xf>
    <xf numFmtId="0" fontId="22" fillId="7" borderId="0" xfId="0" applyFont="1" applyFill="1" applyAlignment="1">
      <alignment horizontal="center" vertical="center"/>
    </xf>
    <xf numFmtId="0" fontId="22" fillId="7" borderId="0" xfId="0" applyFont="1" applyFill="1" applyAlignment="1">
      <alignment vertical="center"/>
    </xf>
    <xf numFmtId="0" fontId="21" fillId="7" borderId="0" xfId="0" applyFont="1" applyFill="1" applyAlignment="1">
      <alignment horizontal="right" vertical="center"/>
    </xf>
    <xf numFmtId="0" fontId="21" fillId="7" borderId="0" xfId="0" applyFont="1" applyFill="1" applyAlignment="1">
      <alignment vertical="top"/>
    </xf>
    <xf numFmtId="0" fontId="26" fillId="7" borderId="0" xfId="0" applyFont="1" applyFill="1" applyAlignment="1">
      <alignment horizontal="left" vertical="center"/>
    </xf>
    <xf numFmtId="0" fontId="21" fillId="2" borderId="2" xfId="0" applyFont="1" applyFill="1" applyBorder="1" applyAlignment="1" applyProtection="1">
      <alignment horizontal="center"/>
      <protection hidden="1"/>
    </xf>
    <xf numFmtId="0" fontId="21" fillId="5" borderId="0" xfId="0" applyFont="1" applyFill="1" applyAlignment="1" applyProtection="1">
      <alignment horizontal="right" vertical="center"/>
      <protection hidden="1"/>
    </xf>
    <xf numFmtId="182" fontId="11" fillId="0" borderId="21" xfId="0" applyNumberFormat="1" applyFont="1" applyBorder="1" applyAlignment="1" applyProtection="1">
      <alignment vertical="center"/>
      <protection hidden="1"/>
    </xf>
    <xf numFmtId="182" fontId="11" fillId="0" borderId="63" xfId="0" applyNumberFormat="1" applyFont="1" applyBorder="1" applyAlignment="1" applyProtection="1">
      <alignment vertical="center"/>
      <protection hidden="1"/>
    </xf>
    <xf numFmtId="182" fontId="11" fillId="0" borderId="64" xfId="0" applyNumberFormat="1" applyFont="1" applyBorder="1" applyAlignment="1" applyProtection="1">
      <alignment vertical="center"/>
      <protection hidden="1"/>
    </xf>
    <xf numFmtId="0" fontId="11" fillId="0" borderId="2" xfId="0" applyFont="1" applyBorder="1" applyAlignment="1" applyProtection="1">
      <alignment vertical="center" shrinkToFit="1"/>
      <protection hidden="1"/>
    </xf>
    <xf numFmtId="0" fontId="11" fillId="0" borderId="63" xfId="0" applyFont="1" applyBorder="1" applyAlignment="1" applyProtection="1">
      <alignment horizontal="center" vertical="center"/>
      <protection hidden="1"/>
    </xf>
    <xf numFmtId="0" fontId="12" fillId="7" borderId="2" xfId="0" applyFont="1" applyFill="1" applyBorder="1" applyAlignment="1" applyProtection="1">
      <alignment horizontal="center" vertical="center"/>
      <protection hidden="1"/>
    </xf>
    <xf numFmtId="0" fontId="2" fillId="2" borderId="21" xfId="0" applyFont="1" applyFill="1" applyBorder="1" applyAlignment="1" applyProtection="1">
      <alignment vertical="center"/>
      <protection hidden="1"/>
    </xf>
    <xf numFmtId="0" fontId="34" fillId="0" borderId="63" xfId="0" applyFont="1" applyBorder="1" applyAlignment="1" applyProtection="1">
      <alignment horizontal="center" vertical="center"/>
      <protection hidden="1"/>
    </xf>
    <xf numFmtId="0" fontId="12" fillId="0" borderId="63" xfId="0" applyFont="1" applyBorder="1" applyAlignment="1" applyProtection="1">
      <alignment vertical="top"/>
      <protection hidden="1"/>
    </xf>
    <xf numFmtId="0" fontId="12" fillId="3" borderId="65" xfId="0" applyFont="1" applyFill="1" applyBorder="1" applyAlignment="1" applyProtection="1">
      <alignment vertical="top" shrinkToFit="1"/>
      <protection locked="0" hidden="1"/>
    </xf>
    <xf numFmtId="186" fontId="12" fillId="0" borderId="63" xfId="0" applyNumberFormat="1" applyFont="1" applyBorder="1" applyAlignment="1" applyProtection="1">
      <alignment vertical="top"/>
      <protection hidden="1"/>
    </xf>
    <xf numFmtId="0" fontId="12" fillId="3" borderId="63" xfId="0" applyFont="1" applyFill="1" applyBorder="1" applyAlignment="1" applyProtection="1">
      <alignment vertical="top" shrinkToFit="1"/>
      <protection locked="0" hidden="1"/>
    </xf>
    <xf numFmtId="0" fontId="21" fillId="2" borderId="6" xfId="0" applyFont="1" applyFill="1" applyBorder="1" applyAlignment="1" applyProtection="1">
      <alignment vertical="center"/>
      <protection hidden="1"/>
    </xf>
    <xf numFmtId="0" fontId="12" fillId="0" borderId="63" xfId="0" applyFont="1" applyBorder="1" applyAlignment="1" applyProtection="1">
      <alignment horizontal="right" vertical="top"/>
      <protection hidden="1"/>
    </xf>
    <xf numFmtId="0" fontId="21" fillId="2" borderId="64" xfId="0" applyFont="1" applyFill="1" applyBorder="1" applyAlignment="1" applyProtection="1">
      <alignment vertical="center"/>
      <protection hidden="1"/>
    </xf>
    <xf numFmtId="0" fontId="21" fillId="0" borderId="0" xfId="0" applyFont="1" applyAlignment="1" applyProtection="1">
      <alignment horizontal="left"/>
      <protection hidden="1"/>
    </xf>
    <xf numFmtId="0" fontId="21" fillId="2" borderId="63" xfId="0" applyFont="1" applyFill="1" applyBorder="1" applyAlignment="1" applyProtection="1">
      <alignment vertical="top"/>
      <protection hidden="1"/>
    </xf>
    <xf numFmtId="0" fontId="21" fillId="2" borderId="20" xfId="0" applyFont="1" applyFill="1" applyBorder="1" applyAlignment="1" applyProtection="1">
      <alignment vertical="center"/>
      <protection hidden="1"/>
    </xf>
    <xf numFmtId="0" fontId="21" fillId="2" borderId="2" xfId="0" applyFont="1" applyFill="1" applyBorder="1" applyAlignment="1" applyProtection="1">
      <alignment vertical="center"/>
      <protection hidden="1"/>
    </xf>
    <xf numFmtId="0" fontId="21" fillId="2" borderId="21" xfId="0" applyFont="1" applyFill="1" applyBorder="1" applyAlignment="1" applyProtection="1">
      <alignment vertical="center"/>
      <protection hidden="1"/>
    </xf>
    <xf numFmtId="0" fontId="0" fillId="0" borderId="63" xfId="0" applyBorder="1" applyAlignment="1" applyProtection="1">
      <alignment horizontal="right" vertical="center"/>
      <protection hidden="1"/>
    </xf>
    <xf numFmtId="0" fontId="0" fillId="0" borderId="63" xfId="0" applyBorder="1" applyAlignment="1" applyProtection="1">
      <alignment horizontal="center" vertical="center"/>
      <protection hidden="1"/>
    </xf>
    <xf numFmtId="0" fontId="0" fillId="0" borderId="63" xfId="0" applyBorder="1" applyAlignment="1" applyProtection="1">
      <alignment vertical="center"/>
      <protection hidden="1"/>
    </xf>
    <xf numFmtId="0" fontId="8" fillId="2" borderId="16" xfId="0" applyFont="1" applyFill="1" applyBorder="1" applyAlignment="1" applyProtection="1">
      <alignment vertical="center"/>
      <protection hidden="1"/>
    </xf>
    <xf numFmtId="0" fontId="11" fillId="7" borderId="40" xfId="0" applyFont="1" applyFill="1" applyBorder="1" applyAlignment="1">
      <alignment vertical="center"/>
    </xf>
    <xf numFmtId="0" fontId="11" fillId="7" borderId="42" xfId="0" applyFont="1" applyFill="1" applyBorder="1" applyAlignment="1">
      <alignment vertical="center"/>
    </xf>
    <xf numFmtId="0" fontId="11" fillId="7" borderId="43" xfId="0" applyFont="1" applyFill="1" applyBorder="1" applyAlignment="1">
      <alignment vertical="center"/>
    </xf>
    <xf numFmtId="0" fontId="11" fillId="7" borderId="38" xfId="0" applyFont="1" applyFill="1" applyBorder="1" applyAlignment="1">
      <alignment vertical="center"/>
    </xf>
    <xf numFmtId="0" fontId="11" fillId="7" borderId="44" xfId="0" applyFont="1" applyFill="1" applyBorder="1" applyAlignment="1">
      <alignment vertical="center"/>
    </xf>
    <xf numFmtId="0" fontId="21" fillId="7" borderId="30" xfId="0" applyFont="1" applyFill="1" applyBorder="1" applyAlignment="1">
      <alignment horizontal="center" vertical="center"/>
    </xf>
    <xf numFmtId="0" fontId="12" fillId="2" borderId="13" xfId="0" applyFont="1" applyFill="1" applyBorder="1" applyAlignment="1" applyProtection="1">
      <alignment vertical="center"/>
      <protection hidden="1"/>
    </xf>
    <xf numFmtId="0" fontId="2" fillId="7" borderId="16" xfId="0" applyFont="1" applyFill="1" applyBorder="1" applyAlignment="1">
      <alignment horizontal="left" vertical="center" indent="1"/>
    </xf>
    <xf numFmtId="0" fontId="2" fillId="7" borderId="4" xfId="0" applyFont="1" applyFill="1" applyBorder="1" applyAlignment="1">
      <alignment vertical="center"/>
    </xf>
    <xf numFmtId="0" fontId="2" fillId="7" borderId="7" xfId="0" applyFont="1" applyFill="1" applyBorder="1" applyAlignment="1">
      <alignment vertical="center"/>
    </xf>
    <xf numFmtId="0" fontId="2" fillId="7" borderId="6" xfId="0" applyFont="1" applyFill="1" applyBorder="1" applyAlignment="1">
      <alignment vertical="center"/>
    </xf>
    <xf numFmtId="0" fontId="2" fillId="7" borderId="13" xfId="0" applyFont="1" applyFill="1" applyBorder="1" applyAlignment="1">
      <alignment vertical="center"/>
    </xf>
    <xf numFmtId="0" fontId="12" fillId="0" borderId="48" xfId="0" applyFont="1" applyBorder="1" applyAlignment="1" applyProtection="1">
      <alignment horizontal="center" vertical="center"/>
      <protection hidden="1"/>
    </xf>
    <xf numFmtId="0" fontId="21" fillId="0" borderId="0" xfId="0" applyFont="1" applyAlignment="1" applyProtection="1">
      <alignment horizontal="center"/>
      <protection hidden="1"/>
    </xf>
    <xf numFmtId="0" fontId="21" fillId="0" borderId="48" xfId="0" applyFont="1" applyBorder="1" applyProtection="1">
      <protection hidden="1"/>
    </xf>
    <xf numFmtId="0" fontId="0" fillId="0" borderId="35" xfId="0" applyBorder="1" applyProtection="1">
      <protection hidden="1"/>
    </xf>
    <xf numFmtId="0" fontId="3" fillId="7" borderId="0" xfId="0" applyFont="1" applyFill="1" applyProtection="1">
      <protection hidden="1"/>
    </xf>
    <xf numFmtId="0" fontId="12" fillId="7" borderId="26" xfId="0" applyFont="1" applyFill="1" applyBorder="1" applyProtection="1">
      <protection hidden="1"/>
    </xf>
    <xf numFmtId="0" fontId="21" fillId="2" borderId="15" xfId="0" applyFont="1" applyFill="1" applyBorder="1" applyAlignment="1" applyProtection="1">
      <alignment vertical="center"/>
      <protection hidden="1"/>
    </xf>
    <xf numFmtId="0" fontId="2" fillId="0" borderId="2" xfId="0" applyFont="1" applyBorder="1" applyAlignment="1" applyProtection="1">
      <alignment horizontal="center"/>
      <protection locked="0"/>
    </xf>
    <xf numFmtId="0" fontId="37" fillId="0" borderId="2"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 fillId="0" borderId="16"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4"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3" xfId="0" applyFont="1" applyBorder="1" applyAlignment="1" applyProtection="1">
      <alignment vertical="center"/>
      <protection locked="0"/>
    </xf>
    <xf numFmtId="49" fontId="11" fillId="7" borderId="0" xfId="0" applyNumberFormat="1" applyFont="1" applyFill="1" applyAlignment="1">
      <alignment vertical="center"/>
    </xf>
    <xf numFmtId="49" fontId="42" fillId="7" borderId="0" xfId="0" applyNumberFormat="1" applyFont="1" applyFill="1" applyAlignment="1">
      <alignment horizontal="left" vertical="center"/>
    </xf>
    <xf numFmtId="49" fontId="53" fillId="7" borderId="0" xfId="0" applyNumberFormat="1" applyFont="1" applyFill="1" applyAlignment="1">
      <alignment vertical="center"/>
    </xf>
    <xf numFmtId="49" fontId="42" fillId="7" borderId="0" xfId="0" applyNumberFormat="1" applyFont="1" applyFill="1" applyAlignment="1">
      <alignment vertical="center"/>
    </xf>
    <xf numFmtId="0" fontId="11" fillId="7" borderId="0" xfId="0" applyFont="1" applyFill="1" applyAlignment="1">
      <alignment vertical="top" readingOrder="1"/>
    </xf>
    <xf numFmtId="0" fontId="42" fillId="7" borderId="0" xfId="0" applyFont="1" applyFill="1" applyAlignment="1">
      <alignment vertical="top" readingOrder="1"/>
    </xf>
    <xf numFmtId="49" fontId="11" fillId="7" borderId="0" xfId="0" applyNumberFormat="1" applyFont="1" applyFill="1" applyAlignment="1">
      <alignment horizontal="distributed" vertical="center"/>
    </xf>
    <xf numFmtId="49" fontId="11" fillId="7" borderId="0" xfId="0" applyNumberFormat="1" applyFont="1" applyFill="1" applyAlignment="1">
      <alignment horizontal="center" vertical="center"/>
    </xf>
    <xf numFmtId="49" fontId="11" fillId="7" borderId="0" xfId="0" applyNumberFormat="1" applyFont="1" applyFill="1"/>
    <xf numFmtId="49" fontId="11" fillId="7" borderId="15" xfId="0" applyNumberFormat="1" applyFont="1" applyFill="1" applyBorder="1" applyAlignment="1">
      <alignment vertical="center"/>
    </xf>
    <xf numFmtId="49" fontId="11" fillId="7" borderId="5" xfId="0" applyNumberFormat="1" applyFont="1" applyFill="1" applyBorder="1" applyAlignment="1">
      <alignment vertical="center"/>
    </xf>
    <xf numFmtId="49" fontId="11" fillId="7" borderId="6" xfId="0" applyNumberFormat="1" applyFont="1" applyFill="1" applyBorder="1" applyAlignment="1">
      <alignment vertical="center"/>
    </xf>
    <xf numFmtId="49" fontId="11" fillId="7" borderId="16" xfId="0" applyNumberFormat="1" applyFont="1" applyFill="1" applyBorder="1" applyAlignment="1">
      <alignment vertical="center"/>
    </xf>
    <xf numFmtId="49" fontId="11" fillId="7" borderId="4" xfId="0" applyNumberFormat="1" applyFont="1" applyFill="1" applyBorder="1" applyAlignment="1">
      <alignment vertical="center"/>
    </xf>
    <xf numFmtId="49" fontId="11" fillId="7" borderId="4" xfId="0" applyNumberFormat="1" applyFont="1" applyFill="1" applyBorder="1"/>
    <xf numFmtId="0" fontId="21" fillId="7" borderId="0" xfId="0" applyFont="1" applyFill="1" applyAlignment="1">
      <alignment horizontal="center" vertical="center" readingOrder="1"/>
    </xf>
    <xf numFmtId="49" fontId="42" fillId="7" borderId="16" xfId="0" applyNumberFormat="1" applyFont="1" applyFill="1" applyBorder="1" applyAlignment="1">
      <alignment vertical="center"/>
    </xf>
    <xf numFmtId="0" fontId="21" fillId="7" borderId="0" xfId="0" applyFont="1" applyFill="1" applyAlignment="1">
      <alignment horizontal="left" vertical="top" readingOrder="1"/>
    </xf>
    <xf numFmtId="0" fontId="11" fillId="7" borderId="0" xfId="0" applyFont="1" applyFill="1" applyAlignment="1">
      <alignment horizontal="left" vertical="top" readingOrder="1"/>
    </xf>
    <xf numFmtId="49" fontId="11" fillId="7" borderId="65" xfId="0" applyNumberFormat="1" applyFont="1" applyFill="1" applyBorder="1" applyAlignment="1">
      <alignment vertical="center"/>
    </xf>
    <xf numFmtId="49" fontId="11" fillId="7" borderId="63" xfId="0" applyNumberFormat="1" applyFont="1" applyFill="1" applyBorder="1" applyAlignment="1">
      <alignment vertical="center"/>
    </xf>
    <xf numFmtId="49" fontId="11" fillId="7" borderId="63" xfId="0" applyNumberFormat="1" applyFont="1" applyFill="1" applyBorder="1" applyAlignment="1">
      <alignment horizontal="center" vertical="center"/>
    </xf>
    <xf numFmtId="49" fontId="11" fillId="7" borderId="63" xfId="0" applyNumberFormat="1" applyFont="1" applyFill="1" applyBorder="1" applyAlignment="1">
      <alignment horizontal="right" vertical="center"/>
    </xf>
    <xf numFmtId="49" fontId="11" fillId="7" borderId="64" xfId="0" applyNumberFormat="1" applyFont="1" applyFill="1" applyBorder="1" applyAlignment="1">
      <alignment horizontal="right" vertical="center"/>
    </xf>
    <xf numFmtId="49" fontId="12" fillId="7" borderId="0" xfId="0" applyNumberFormat="1" applyFont="1" applyFill="1" applyAlignment="1">
      <alignment vertical="center"/>
    </xf>
    <xf numFmtId="0" fontId="11" fillId="7" borderId="39" xfId="0" applyFont="1" applyFill="1" applyBorder="1" applyAlignment="1">
      <alignment vertical="center"/>
    </xf>
    <xf numFmtId="0" fontId="11" fillId="7" borderId="15" xfId="0" applyFont="1" applyFill="1" applyBorder="1" applyAlignment="1">
      <alignment vertical="center"/>
    </xf>
    <xf numFmtId="0" fontId="11" fillId="7" borderId="5" xfId="0" applyFont="1" applyFill="1" applyBorder="1" applyAlignment="1">
      <alignment vertical="center"/>
    </xf>
    <xf numFmtId="0" fontId="11" fillId="7" borderId="6" xfId="0" applyFont="1" applyFill="1" applyBorder="1" applyAlignment="1">
      <alignment vertical="center"/>
    </xf>
    <xf numFmtId="0" fontId="11" fillId="7" borderId="16" xfId="0" applyFont="1" applyFill="1" applyBorder="1" applyAlignment="1">
      <alignment vertical="center"/>
    </xf>
    <xf numFmtId="0" fontId="11" fillId="7" borderId="4" xfId="0" applyFont="1" applyFill="1" applyBorder="1" applyAlignment="1">
      <alignment vertical="center"/>
    </xf>
    <xf numFmtId="0" fontId="11" fillId="7" borderId="12" xfId="0" applyFont="1" applyFill="1" applyBorder="1" applyAlignment="1">
      <alignment vertical="center"/>
    </xf>
    <xf numFmtId="0" fontId="11" fillId="7" borderId="7" xfId="0" applyFont="1" applyFill="1" applyBorder="1" applyAlignment="1">
      <alignment vertical="center"/>
    </xf>
    <xf numFmtId="0" fontId="11" fillId="7" borderId="13" xfId="0" applyFont="1" applyFill="1" applyBorder="1" applyAlignment="1">
      <alignment vertical="center"/>
    </xf>
    <xf numFmtId="0" fontId="12" fillId="7" borderId="38" xfId="0" applyFont="1" applyFill="1" applyBorder="1" applyAlignment="1">
      <alignment vertical="center" shrinkToFit="1"/>
    </xf>
    <xf numFmtId="0" fontId="26" fillId="7" borderId="40" xfId="0" applyFont="1" applyFill="1" applyBorder="1" applyAlignment="1">
      <alignment horizontal="center" vertical="center" shrinkToFit="1"/>
    </xf>
    <xf numFmtId="0" fontId="26" fillId="7" borderId="39" xfId="0" applyFont="1" applyFill="1" applyBorder="1" applyAlignment="1">
      <alignment horizontal="center" vertical="center" shrinkToFit="1"/>
    </xf>
    <xf numFmtId="0" fontId="21" fillId="2" borderId="0" xfId="0" applyFont="1" applyFill="1" applyAlignment="1" applyProtection="1">
      <alignment horizontal="distributed" vertical="center"/>
      <protection hidden="1"/>
    </xf>
    <xf numFmtId="0" fontId="21" fillId="2" borderId="0" xfId="0" applyFont="1" applyFill="1" applyAlignment="1" applyProtection="1">
      <alignment horizontal="distributed" vertical="center" wrapText="1"/>
      <protection hidden="1"/>
    </xf>
    <xf numFmtId="0" fontId="21" fillId="2" borderId="0" xfId="0" applyFont="1" applyFill="1" applyAlignment="1" applyProtection="1">
      <alignment horizontal="right" vertical="center"/>
      <protection hidden="1"/>
    </xf>
    <xf numFmtId="0" fontId="21" fillId="2" borderId="6" xfId="0" applyFont="1" applyFill="1" applyBorder="1" applyAlignment="1" applyProtection="1">
      <alignment horizontal="center" vertical="center"/>
      <protection hidden="1"/>
    </xf>
    <xf numFmtId="0" fontId="16" fillId="3" borderId="78" xfId="0" applyFont="1" applyFill="1" applyBorder="1" applyAlignment="1" applyProtection="1">
      <alignment vertical="center" wrapText="1"/>
      <protection locked="0" hidden="1"/>
    </xf>
    <xf numFmtId="0" fontId="56" fillId="0" borderId="0" xfId="0" applyFont="1"/>
    <xf numFmtId="14" fontId="59" fillId="3" borderId="63" xfId="0" applyNumberFormat="1" applyFont="1" applyFill="1" applyBorder="1" applyAlignment="1">
      <alignment horizontal="center" vertical="center"/>
    </xf>
    <xf numFmtId="14" fontId="59" fillId="3" borderId="0" xfId="0" applyNumberFormat="1" applyFont="1" applyFill="1" applyAlignment="1">
      <alignment horizontal="center" vertical="center"/>
    </xf>
    <xf numFmtId="0" fontId="16" fillId="3" borderId="86" xfId="0" applyFont="1" applyFill="1" applyBorder="1" applyAlignment="1" applyProtection="1">
      <alignment vertical="center" wrapText="1"/>
      <protection locked="0" hidden="1"/>
    </xf>
    <xf numFmtId="0" fontId="59" fillId="7" borderId="80" xfId="0" applyFont="1" applyFill="1" applyBorder="1" applyAlignment="1">
      <alignment horizontal="center" vertical="center"/>
    </xf>
    <xf numFmtId="0" fontId="59" fillId="7" borderId="8" xfId="0" applyFont="1" applyFill="1" applyBorder="1" applyAlignment="1">
      <alignment horizontal="center" vertical="center"/>
    </xf>
    <xf numFmtId="0" fontId="16" fillId="0" borderId="81" xfId="0" applyFont="1" applyBorder="1" applyAlignment="1" applyProtection="1">
      <alignment vertical="center" wrapText="1"/>
      <protection locked="0" hidden="1"/>
    </xf>
    <xf numFmtId="0" fontId="16" fillId="0" borderId="81" xfId="0" applyFont="1" applyBorder="1" applyAlignment="1" applyProtection="1">
      <alignment vertical="center" wrapText="1"/>
      <protection hidden="1"/>
    </xf>
    <xf numFmtId="0" fontId="16" fillId="0" borderId="83" xfId="0" applyFont="1" applyBorder="1" applyAlignment="1" applyProtection="1">
      <alignment vertical="center" wrapText="1"/>
      <protection locked="0" hidden="1"/>
    </xf>
    <xf numFmtId="0" fontId="59" fillId="0" borderId="81" xfId="0" applyFont="1" applyBorder="1" applyAlignment="1">
      <alignment horizontal="center" vertical="center"/>
    </xf>
    <xf numFmtId="0" fontId="59" fillId="0" borderId="9" xfId="0" applyFont="1" applyBorder="1" applyAlignment="1">
      <alignment horizontal="center" vertical="center"/>
    </xf>
    <xf numFmtId="0" fontId="16" fillId="0" borderId="36" xfId="0" applyFont="1" applyBorder="1" applyAlignment="1">
      <alignment horizontal="left" vertical="center" wrapText="1"/>
    </xf>
    <xf numFmtId="0" fontId="16" fillId="0" borderId="90" xfId="0" applyFont="1" applyBorder="1" applyAlignment="1">
      <alignment horizontal="left" vertical="center" wrapText="1"/>
    </xf>
    <xf numFmtId="0" fontId="16" fillId="0" borderId="36" xfId="0" applyFont="1" applyBorder="1" applyAlignment="1">
      <alignment vertical="center"/>
    </xf>
    <xf numFmtId="0" fontId="17" fillId="0" borderId="36" xfId="0" applyFont="1" applyBorder="1" applyAlignment="1">
      <alignment vertical="top"/>
    </xf>
    <xf numFmtId="0" fontId="17" fillId="0" borderId="36" xfId="0" applyFont="1" applyBorder="1"/>
    <xf numFmtId="0" fontId="17" fillId="0" borderId="36" xfId="0" applyFont="1" applyBorder="1" applyAlignment="1">
      <alignment wrapText="1"/>
    </xf>
    <xf numFmtId="0" fontId="17" fillId="0" borderId="36" xfId="0" applyFont="1" applyBorder="1" applyAlignment="1">
      <alignment wrapText="1" shrinkToFit="1"/>
    </xf>
    <xf numFmtId="0" fontId="18" fillId="0" borderId="36" xfId="0" applyFont="1" applyBorder="1" applyAlignment="1">
      <alignment horizontal="distributed" vertical="center" justifyLastLine="1"/>
    </xf>
    <xf numFmtId="0" fontId="18" fillId="0" borderId="36" xfId="0" applyFont="1" applyBorder="1" applyAlignment="1">
      <alignment horizontal="distributed" vertical="center" justifyLastLine="1" shrinkToFit="1"/>
    </xf>
    <xf numFmtId="176" fontId="16" fillId="3" borderId="35" xfId="0" applyNumberFormat="1" applyFont="1" applyFill="1" applyBorder="1" applyAlignment="1" applyProtection="1">
      <alignment horizontal="left" vertical="center" wrapText="1"/>
      <protection locked="0" hidden="1"/>
    </xf>
    <xf numFmtId="176" fontId="16" fillId="3" borderId="35" xfId="0" applyNumberFormat="1" applyFont="1" applyFill="1" applyBorder="1" applyAlignment="1" applyProtection="1">
      <alignment horizontal="left" vertical="center"/>
      <protection locked="0" hidden="1"/>
    </xf>
    <xf numFmtId="179" fontId="19" fillId="3" borderId="35" xfId="0" applyNumberFormat="1" applyFont="1" applyFill="1" applyBorder="1" applyAlignment="1" applyProtection="1">
      <alignment horizontal="center" vertical="center"/>
      <protection locked="0" hidden="1"/>
    </xf>
    <xf numFmtId="0" fontId="16" fillId="3" borderId="35" xfId="0" applyFont="1" applyFill="1" applyBorder="1" applyAlignment="1" applyProtection="1">
      <alignment horizontal="center" vertical="center"/>
      <protection locked="0" hidden="1"/>
    </xf>
    <xf numFmtId="0" fontId="16" fillId="3" borderId="35" xfId="0" applyFont="1" applyFill="1" applyBorder="1" applyAlignment="1" applyProtection="1">
      <alignment vertical="center" wrapText="1"/>
      <protection locked="0" hidden="1"/>
    </xf>
    <xf numFmtId="49" fontId="16" fillId="3" borderId="35" xfId="0" applyNumberFormat="1" applyFont="1" applyFill="1" applyBorder="1" applyAlignment="1" applyProtection="1">
      <alignment vertical="center" wrapText="1"/>
      <protection locked="0" hidden="1"/>
    </xf>
    <xf numFmtId="0" fontId="16" fillId="3" borderId="35" xfId="0" applyFont="1" applyFill="1" applyBorder="1" applyAlignment="1" applyProtection="1">
      <alignment vertical="center"/>
      <protection locked="0" hidden="1"/>
    </xf>
    <xf numFmtId="176" fontId="19" fillId="3" borderId="35" xfId="0" applyNumberFormat="1" applyFont="1" applyFill="1" applyBorder="1" applyAlignment="1" applyProtection="1">
      <alignment horizontal="center" vertical="center"/>
      <protection locked="0" hidden="1"/>
    </xf>
    <xf numFmtId="49" fontId="19" fillId="3" borderId="35" xfId="0" applyNumberFormat="1" applyFont="1" applyFill="1" applyBorder="1" applyAlignment="1" applyProtection="1">
      <alignment horizontal="center" vertical="center"/>
      <protection locked="0" hidden="1"/>
    </xf>
    <xf numFmtId="0" fontId="19" fillId="3" borderId="35" xfId="0" applyFont="1" applyFill="1" applyBorder="1" applyAlignment="1" applyProtection="1">
      <alignment horizontal="center" vertical="center"/>
      <protection locked="0" hidden="1"/>
    </xf>
    <xf numFmtId="0" fontId="19" fillId="3" borderId="35" xfId="0" applyFont="1" applyFill="1" applyBorder="1" applyAlignment="1" applyProtection="1">
      <alignment vertical="center" wrapText="1"/>
      <protection locked="0" hidden="1"/>
    </xf>
    <xf numFmtId="0" fontId="19" fillId="3" borderId="35" xfId="0" applyFont="1" applyFill="1" applyBorder="1" applyAlignment="1" applyProtection="1">
      <alignment vertical="center"/>
      <protection locked="0" hidden="1"/>
    </xf>
    <xf numFmtId="0" fontId="16" fillId="3" borderId="82" xfId="0" applyFont="1" applyFill="1" applyBorder="1" applyAlignment="1" applyProtection="1">
      <alignment vertical="center" wrapText="1"/>
      <protection locked="0" hidden="1"/>
    </xf>
    <xf numFmtId="0" fontId="55" fillId="3" borderId="0" xfId="0" applyFont="1" applyFill="1" applyAlignment="1" applyProtection="1">
      <alignment horizontal="center" vertical="center" readingOrder="1"/>
      <protection locked="0"/>
    </xf>
    <xf numFmtId="0" fontId="1" fillId="3" borderId="59" xfId="0" applyFont="1" applyFill="1" applyBorder="1" applyAlignment="1" applyProtection="1">
      <alignment vertical="center"/>
      <protection locked="0"/>
    </xf>
    <xf numFmtId="0" fontId="1" fillId="3" borderId="61" xfId="0" applyFont="1" applyFill="1" applyBorder="1" applyAlignment="1" applyProtection="1">
      <alignment vertical="center"/>
      <protection locked="0"/>
    </xf>
    <xf numFmtId="0" fontId="1" fillId="3" borderId="60" xfId="0" applyFont="1" applyFill="1" applyBorder="1" applyAlignment="1" applyProtection="1">
      <alignment vertical="center"/>
      <protection locked="0"/>
    </xf>
    <xf numFmtId="0" fontId="1" fillId="3" borderId="62" xfId="0" applyFont="1" applyFill="1" applyBorder="1" applyAlignment="1" applyProtection="1">
      <alignment vertical="center"/>
      <protection locked="0"/>
    </xf>
    <xf numFmtId="0" fontId="3" fillId="3" borderId="13" xfId="0" applyFont="1" applyFill="1" applyBorder="1" applyAlignment="1" applyProtection="1">
      <alignment vertical="center"/>
      <protection locked="0"/>
    </xf>
    <xf numFmtId="0" fontId="21" fillId="5" borderId="0" xfId="0" applyFont="1" applyFill="1" applyAlignment="1">
      <alignment vertical="center"/>
    </xf>
    <xf numFmtId="0" fontId="21" fillId="5" borderId="0" xfId="0" applyFont="1" applyFill="1"/>
    <xf numFmtId="0" fontId="2" fillId="5" borderId="0" xfId="0" applyFont="1" applyFill="1" applyAlignment="1">
      <alignment horizontal="right" vertical="center"/>
    </xf>
    <xf numFmtId="0" fontId="2" fillId="5" borderId="0" xfId="0" applyFont="1" applyFill="1" applyAlignment="1">
      <alignment vertical="center"/>
    </xf>
    <xf numFmtId="0" fontId="0" fillId="5" borderId="0" xfId="0" applyFill="1"/>
    <xf numFmtId="0" fontId="26" fillId="5" borderId="0" xfId="0" applyFont="1" applyFill="1" applyAlignment="1">
      <alignment horizontal="center" vertical="center"/>
    </xf>
    <xf numFmtId="0" fontId="59" fillId="0" borderId="92" xfId="0" applyFont="1" applyBorder="1" applyAlignment="1">
      <alignment horizontal="center" vertical="center"/>
    </xf>
    <xf numFmtId="0" fontId="16" fillId="3" borderId="82" xfId="0" applyFont="1" applyFill="1" applyBorder="1" applyAlignment="1" applyProtection="1">
      <alignment vertical="center" wrapText="1"/>
      <protection hidden="1"/>
    </xf>
    <xf numFmtId="58" fontId="16" fillId="3" borderId="82" xfId="0" applyNumberFormat="1" applyFont="1" applyFill="1" applyBorder="1" applyAlignment="1" applyProtection="1">
      <alignment vertical="center" wrapText="1"/>
      <protection hidden="1"/>
    </xf>
    <xf numFmtId="58" fontId="16" fillId="3" borderId="82" xfId="0" applyNumberFormat="1" applyFont="1" applyFill="1" applyBorder="1" applyAlignment="1" applyProtection="1">
      <alignment vertical="center" wrapText="1"/>
      <protection locked="0" hidden="1"/>
    </xf>
    <xf numFmtId="0" fontId="16" fillId="3" borderId="84" xfId="0" applyFont="1" applyFill="1" applyBorder="1" applyAlignment="1" applyProtection="1">
      <alignment vertical="center" wrapText="1"/>
      <protection locked="0" hidden="1"/>
    </xf>
    <xf numFmtId="0" fontId="59" fillId="0" borderId="94" xfId="0" applyFont="1" applyBorder="1" applyAlignment="1">
      <alignment horizontal="center" vertical="center"/>
    </xf>
    <xf numFmtId="0" fontId="59" fillId="0" borderId="0" xfId="0" applyFont="1" applyAlignment="1">
      <alignment horizontal="right" vertical="center"/>
    </xf>
    <xf numFmtId="0" fontId="54" fillId="2" borderId="0" xfId="0" applyFont="1" applyFill="1" applyAlignment="1" applyProtection="1">
      <alignment horizontal="center" vertical="top"/>
      <protection hidden="1"/>
    </xf>
    <xf numFmtId="0" fontId="42"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wrapText="1"/>
      <protection hidden="1"/>
    </xf>
    <xf numFmtId="0" fontId="21" fillId="2" borderId="12" xfId="0" applyFont="1" applyFill="1" applyBorder="1" applyAlignment="1" applyProtection="1">
      <alignment vertical="center"/>
      <protection hidden="1"/>
    </xf>
    <xf numFmtId="0" fontId="21" fillId="2" borderId="13" xfId="0" applyFont="1" applyFill="1" applyBorder="1" applyAlignment="1" applyProtection="1">
      <alignment vertical="center"/>
      <protection hidden="1"/>
    </xf>
    <xf numFmtId="0" fontId="21" fillId="2" borderId="6" xfId="0" applyFont="1" applyFill="1" applyBorder="1" applyAlignment="1" applyProtection="1">
      <alignment horizontal="distributed" vertical="center"/>
      <protection hidden="1"/>
    </xf>
    <xf numFmtId="0" fontId="21" fillId="2" borderId="4" xfId="0" applyFont="1" applyFill="1" applyBorder="1" applyAlignment="1" applyProtection="1">
      <alignment horizontal="distributed" vertical="center"/>
      <protection hidden="1"/>
    </xf>
    <xf numFmtId="0" fontId="11" fillId="2" borderId="7" xfId="0" applyFont="1" applyFill="1" applyBorder="1" applyAlignment="1" applyProtection="1">
      <alignment vertical="center"/>
      <protection hidden="1"/>
    </xf>
    <xf numFmtId="0" fontId="11" fillId="2" borderId="15" xfId="0" applyFont="1" applyFill="1" applyBorder="1" applyAlignment="1" applyProtection="1">
      <alignment vertical="center" wrapText="1"/>
      <protection hidden="1"/>
    </xf>
    <xf numFmtId="0" fontId="11" fillId="2" borderId="5" xfId="0" applyFont="1" applyFill="1" applyBorder="1" applyAlignment="1" applyProtection="1">
      <alignment vertical="center" wrapText="1"/>
      <protection hidden="1"/>
    </xf>
    <xf numFmtId="184" fontId="11" fillId="5" borderId="0" xfId="0" applyNumberFormat="1" applyFont="1" applyFill="1" applyProtection="1">
      <protection hidden="1"/>
    </xf>
    <xf numFmtId="0" fontId="11" fillId="2" borderId="16" xfId="0" applyFont="1" applyFill="1" applyBorder="1" applyAlignment="1" applyProtection="1">
      <alignment vertical="center" wrapText="1"/>
      <protection hidden="1"/>
    </xf>
    <xf numFmtId="0" fontId="11" fillId="2" borderId="0" xfId="0" applyFont="1" applyFill="1" applyAlignment="1" applyProtection="1">
      <alignment vertical="center" wrapText="1"/>
      <protection hidden="1"/>
    </xf>
    <xf numFmtId="0" fontId="21" fillId="2" borderId="13" xfId="0" applyFont="1" applyFill="1" applyBorder="1" applyAlignment="1" applyProtection="1">
      <alignment horizontal="distributed" vertical="center"/>
      <protection hidden="1"/>
    </xf>
    <xf numFmtId="0" fontId="11" fillId="2" borderId="12"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0" xfId="0" applyFont="1" applyFill="1" applyAlignment="1" applyProtection="1">
      <alignment horizontal="right" vertical="center"/>
      <protection hidden="1"/>
    </xf>
    <xf numFmtId="0" fontId="42" fillId="2" borderId="0" xfId="0" applyFont="1" applyFill="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11" fillId="2" borderId="4" xfId="0" applyFont="1" applyFill="1" applyBorder="1" applyAlignment="1" applyProtection="1">
      <alignment vertical="center" wrapText="1"/>
      <protection hidden="1"/>
    </xf>
    <xf numFmtId="0" fontId="21" fillId="2" borderId="16" xfId="0" applyFont="1" applyFill="1" applyBorder="1" applyAlignment="1" applyProtection="1">
      <alignment horizontal="center" vertical="center" wrapText="1"/>
      <protection hidden="1"/>
    </xf>
    <xf numFmtId="0" fontId="21" fillId="2" borderId="12" xfId="0" applyFont="1" applyFill="1" applyBorder="1" applyAlignment="1" applyProtection="1">
      <alignment horizontal="center" vertical="center" wrapText="1"/>
      <protection hidden="1"/>
    </xf>
    <xf numFmtId="0" fontId="21" fillId="2" borderId="4" xfId="0" applyFont="1" applyFill="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0" fontId="21" fillId="2" borderId="0" xfId="0" applyFont="1" applyFill="1" applyAlignment="1" applyProtection="1">
      <alignment horizontal="left" vertical="center"/>
      <protection hidden="1"/>
    </xf>
    <xf numFmtId="0" fontId="61" fillId="2" borderId="0" xfId="0" applyFont="1" applyFill="1" applyAlignment="1" applyProtection="1">
      <alignment vertical="center"/>
      <protection hidden="1"/>
    </xf>
    <xf numFmtId="0" fontId="47" fillId="2" borderId="0" xfId="0" applyFont="1" applyFill="1" applyAlignment="1" applyProtection="1">
      <alignment horizontal="distributed" vertical="center" wrapText="1"/>
      <protection hidden="1"/>
    </xf>
    <xf numFmtId="0" fontId="61" fillId="2" borderId="0" xfId="0" applyFont="1" applyFill="1" applyAlignment="1" applyProtection="1">
      <alignment horizontal="left" vertical="center"/>
      <protection hidden="1"/>
    </xf>
    <xf numFmtId="0" fontId="21" fillId="0" borderId="0" xfId="0" applyFont="1" applyAlignment="1" applyProtection="1">
      <alignment vertical="center"/>
      <protection hidden="1"/>
    </xf>
    <xf numFmtId="0" fontId="21" fillId="2" borderId="16" xfId="0" applyFont="1" applyFill="1" applyBorder="1" applyAlignment="1" applyProtection="1">
      <alignment horizontal="left" vertical="center"/>
      <protection hidden="1"/>
    </xf>
    <xf numFmtId="0" fontId="21" fillId="5" borderId="0" xfId="0" applyFont="1" applyFill="1" applyAlignment="1" applyProtection="1">
      <alignment horizontal="left" vertical="center"/>
      <protection hidden="1"/>
    </xf>
    <xf numFmtId="0" fontId="21" fillId="2" borderId="15" xfId="0" applyFont="1" applyFill="1" applyBorder="1" applyAlignment="1" applyProtection="1">
      <alignment vertical="top"/>
      <protection hidden="1"/>
    </xf>
    <xf numFmtId="0" fontId="21" fillId="2" borderId="16" xfId="0" applyFont="1" applyFill="1" applyBorder="1" applyAlignment="1" applyProtection="1">
      <alignment vertical="top"/>
      <protection hidden="1"/>
    </xf>
    <xf numFmtId="0" fontId="21" fillId="2" borderId="0" xfId="0" applyFont="1" applyFill="1" applyAlignment="1" applyProtection="1">
      <alignment vertical="top"/>
      <protection hidden="1"/>
    </xf>
    <xf numFmtId="0" fontId="21" fillId="2" borderId="4" xfId="0" applyFont="1" applyFill="1" applyBorder="1" applyAlignment="1" applyProtection="1">
      <alignment vertical="top"/>
      <protection hidden="1"/>
    </xf>
    <xf numFmtId="0" fontId="46" fillId="2" borderId="5" xfId="0" applyFont="1" applyFill="1" applyBorder="1" applyAlignment="1" applyProtection="1">
      <alignment vertical="center"/>
      <protection hidden="1"/>
    </xf>
    <xf numFmtId="0" fontId="46" fillId="2" borderId="7" xfId="0" applyFont="1" applyFill="1" applyBorder="1" applyAlignment="1" applyProtection="1">
      <alignment vertical="center"/>
      <protection hidden="1"/>
    </xf>
    <xf numFmtId="0" fontId="46" fillId="2" borderId="5" xfId="0" applyFont="1" applyFill="1" applyBorder="1" applyAlignment="1" applyProtection="1">
      <alignment vertical="center" shrinkToFit="1"/>
      <protection hidden="1"/>
    </xf>
    <xf numFmtId="0" fontId="46" fillId="2" borderId="7" xfId="0" applyFont="1" applyFill="1" applyBorder="1" applyAlignment="1" applyProtection="1">
      <alignment vertical="center" shrinkToFit="1"/>
      <protection hidden="1"/>
    </xf>
    <xf numFmtId="0" fontId="21" fillId="2" borderId="15" xfId="0" applyFont="1" applyFill="1" applyBorder="1" applyProtection="1">
      <protection hidden="1"/>
    </xf>
    <xf numFmtId="0" fontId="21" fillId="2" borderId="16" xfId="0" applyFont="1" applyFill="1" applyBorder="1" applyProtection="1">
      <protection hidden="1"/>
    </xf>
    <xf numFmtId="0" fontId="21" fillId="2" borderId="4" xfId="0" applyFont="1" applyFill="1" applyBorder="1" applyProtection="1">
      <protection hidden="1"/>
    </xf>
    <xf numFmtId="0" fontId="21" fillId="2" borderId="12" xfId="0" applyFont="1" applyFill="1" applyBorder="1" applyProtection="1">
      <protection hidden="1"/>
    </xf>
    <xf numFmtId="0" fontId="21" fillId="2" borderId="7" xfId="0" applyFont="1" applyFill="1" applyBorder="1" applyProtection="1">
      <protection hidden="1"/>
    </xf>
    <xf numFmtId="0" fontId="21" fillId="2" borderId="13" xfId="0" applyFont="1" applyFill="1" applyBorder="1" applyAlignment="1" applyProtection="1">
      <alignment horizontal="center" vertical="center"/>
      <protection hidden="1"/>
    </xf>
    <xf numFmtId="0" fontId="21" fillId="0" borderId="2" xfId="0" applyFont="1" applyBorder="1" applyAlignment="1" applyProtection="1">
      <alignment vertical="center"/>
      <protection hidden="1"/>
    </xf>
    <xf numFmtId="0" fontId="25" fillId="7" borderId="0" xfId="0" applyFont="1" applyFill="1" applyAlignment="1">
      <alignment horizontal="center" vertical="center"/>
    </xf>
    <xf numFmtId="0" fontId="21" fillId="7" borderId="0" xfId="0" applyFont="1" applyFill="1" applyAlignment="1">
      <alignment horizontal="right"/>
    </xf>
    <xf numFmtId="49" fontId="11" fillId="5" borderId="0" xfId="0" applyNumberFormat="1" applyFont="1" applyFill="1" applyAlignment="1">
      <alignment vertical="center"/>
    </xf>
    <xf numFmtId="49" fontId="42" fillId="5" borderId="0" xfId="0" applyNumberFormat="1" applyFont="1" applyFill="1" applyAlignment="1">
      <alignment vertical="center"/>
    </xf>
    <xf numFmtId="0" fontId="21" fillId="6" borderId="2" xfId="0" applyFont="1" applyFill="1" applyBorder="1" applyAlignment="1">
      <alignment vertical="center" shrinkToFit="1"/>
    </xf>
    <xf numFmtId="0" fontId="33" fillId="5" borderId="0" xfId="0" applyFont="1" applyFill="1" applyAlignment="1" applyProtection="1">
      <alignment vertical="center"/>
      <protection locked="0" hidden="1"/>
    </xf>
    <xf numFmtId="0" fontId="12" fillId="7" borderId="0" xfId="0" applyFont="1" applyFill="1" applyAlignment="1" applyProtection="1">
      <alignment horizontal="center" vertical="center" shrinkToFit="1"/>
      <protection locked="0"/>
    </xf>
    <xf numFmtId="0" fontId="26" fillId="7" borderId="0" xfId="0" applyFont="1" applyFill="1" applyAlignment="1" applyProtection="1">
      <alignment horizontal="center" vertical="center" shrinkToFit="1"/>
      <protection locked="0"/>
    </xf>
    <xf numFmtId="0" fontId="12" fillId="7" borderId="16" xfId="0" applyFont="1" applyFill="1" applyBorder="1" applyAlignment="1" applyProtection="1">
      <alignment vertical="center" textRotation="255" shrinkToFit="1"/>
      <protection locked="0"/>
    </xf>
    <xf numFmtId="0" fontId="21" fillId="3" borderId="0" xfId="0" applyFont="1" applyFill="1" applyAlignment="1" applyProtection="1">
      <alignment horizontal="center" vertical="center" readingOrder="1"/>
      <protection locked="0"/>
    </xf>
    <xf numFmtId="0" fontId="2" fillId="3" borderId="5" xfId="0" applyFont="1" applyFill="1" applyBorder="1" applyAlignment="1" applyProtection="1">
      <alignment vertical="center" shrinkToFit="1"/>
      <protection locked="0"/>
    </xf>
    <xf numFmtId="0" fontId="2" fillId="3" borderId="7"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2" fillId="3" borderId="0" xfId="0" applyFont="1" applyFill="1" applyAlignment="1" applyProtection="1">
      <alignment vertical="center" shrinkToFit="1"/>
      <protection locked="0"/>
    </xf>
    <xf numFmtId="0" fontId="21" fillId="3" borderId="63" xfId="0" applyFont="1" applyFill="1" applyBorder="1" applyAlignment="1" applyProtection="1">
      <alignment horizontal="center" vertical="center" shrinkToFit="1"/>
      <protection locked="0"/>
    </xf>
    <xf numFmtId="0" fontId="21" fillId="3" borderId="2" xfId="0" applyFont="1" applyFill="1" applyBorder="1" applyAlignment="1" applyProtection="1">
      <alignment horizontal="center" vertical="center" shrinkToFit="1"/>
      <protection locked="0"/>
    </xf>
    <xf numFmtId="0" fontId="21" fillId="3" borderId="2" xfId="0" applyFont="1" applyFill="1" applyBorder="1" applyAlignment="1" applyProtection="1">
      <alignment horizontal="left" vertical="center" shrinkToFit="1"/>
      <protection locked="0"/>
    </xf>
    <xf numFmtId="0" fontId="21" fillId="2" borderId="20" xfId="0" applyFont="1" applyFill="1" applyBorder="1" applyAlignment="1" applyProtection="1">
      <alignment horizontal="center" vertical="center"/>
      <protection hidden="1"/>
    </xf>
    <xf numFmtId="0" fontId="12" fillId="7" borderId="0" xfId="0" applyFont="1" applyFill="1" applyAlignment="1" applyProtection="1">
      <alignment horizontal="right" vertical="center"/>
      <protection hidden="1"/>
    </xf>
    <xf numFmtId="0" fontId="2" fillId="2" borderId="0" xfId="0" applyFont="1" applyFill="1" applyAlignment="1" applyProtection="1">
      <alignment vertical="center" shrinkToFit="1"/>
      <protection hidden="1"/>
    </xf>
    <xf numFmtId="0" fontId="11" fillId="3" borderId="2" xfId="0" applyFont="1" applyFill="1" applyBorder="1" applyAlignment="1" applyProtection="1">
      <alignment vertical="center" shrinkToFit="1"/>
      <protection locked="0" hidden="1"/>
    </xf>
    <xf numFmtId="0" fontId="0" fillId="3" borderId="60" xfId="0" applyFill="1" applyBorder="1" applyAlignment="1" applyProtection="1">
      <alignment vertical="center"/>
      <protection locked="0"/>
    </xf>
    <xf numFmtId="190" fontId="21" fillId="3" borderId="2" xfId="0" applyNumberFormat="1" applyFont="1" applyFill="1" applyBorder="1" applyAlignment="1" applyProtection="1">
      <alignment horizontal="center" vertical="center" shrinkToFit="1"/>
      <protection locked="0"/>
    </xf>
    <xf numFmtId="0" fontId="11" fillId="3" borderId="2" xfId="0" applyFont="1" applyFill="1" applyBorder="1" applyAlignment="1" applyProtection="1">
      <alignment vertical="center"/>
      <protection locked="0" hidden="1"/>
    </xf>
    <xf numFmtId="0" fontId="11" fillId="3" borderId="63" xfId="0" applyFont="1" applyFill="1" applyBorder="1" applyAlignment="1" applyProtection="1">
      <alignment vertical="center"/>
      <protection locked="0" hidden="1"/>
    </xf>
    <xf numFmtId="0" fontId="55" fillId="3" borderId="0" xfId="0" applyFont="1" applyFill="1" applyAlignment="1" applyProtection="1">
      <alignment horizontal="center" vertical="center" shrinkToFit="1" readingOrder="1"/>
      <protection locked="0"/>
    </xf>
    <xf numFmtId="0" fontId="3" fillId="3" borderId="7" xfId="0" applyFont="1" applyFill="1" applyBorder="1" applyAlignment="1" applyProtection="1">
      <alignment vertical="center"/>
      <protection locked="0"/>
    </xf>
    <xf numFmtId="0" fontId="2" fillId="0" borderId="0" xfId="0" applyFont="1" applyAlignment="1" applyProtection="1">
      <alignment horizontal="center"/>
      <protection locked="0"/>
    </xf>
    <xf numFmtId="0" fontId="2" fillId="3" borderId="0" xfId="0" applyFont="1" applyFill="1" applyAlignment="1" applyProtection="1">
      <alignment vertical="center"/>
      <protection locked="0"/>
    </xf>
    <xf numFmtId="0" fontId="12" fillId="7" borderId="16" xfId="0" applyFont="1" applyFill="1" applyBorder="1" applyAlignment="1" applyProtection="1">
      <alignment horizontal="distributed" vertical="center" shrinkToFit="1"/>
      <protection locked="0"/>
    </xf>
    <xf numFmtId="0" fontId="14" fillId="3" borderId="7" xfId="0" applyFont="1" applyFill="1" applyBorder="1" applyAlignment="1" applyProtection="1">
      <alignment vertical="center" shrinkToFit="1"/>
      <protection locked="0"/>
    </xf>
    <xf numFmtId="0" fontId="14" fillId="3" borderId="2" xfId="0" applyFont="1" applyFill="1" applyBorder="1" applyAlignment="1" applyProtection="1">
      <alignment vertical="center" shrinkToFit="1"/>
      <protection locked="0"/>
    </xf>
    <xf numFmtId="0" fontId="14" fillId="3" borderId="2" xfId="0" applyFont="1" applyFill="1" applyBorder="1" applyAlignment="1" applyProtection="1">
      <alignment horizontal="center" vertical="center" shrinkToFit="1"/>
      <protection locked="0"/>
    </xf>
    <xf numFmtId="183" fontId="14" fillId="7" borderId="7" xfId="0" applyNumberFormat="1" applyFont="1" applyFill="1" applyBorder="1" applyAlignment="1" applyProtection="1">
      <alignment vertical="center" shrinkToFit="1"/>
      <protection locked="0"/>
    </xf>
    <xf numFmtId="0" fontId="14" fillId="7" borderId="7" xfId="0" applyFont="1" applyFill="1" applyBorder="1" applyAlignment="1" applyProtection="1">
      <alignment horizontal="center" vertical="center" shrinkToFit="1"/>
      <protection locked="0"/>
    </xf>
    <xf numFmtId="0" fontId="14" fillId="7" borderId="2" xfId="0" applyFont="1" applyFill="1" applyBorder="1" applyAlignment="1" applyProtection="1">
      <alignment vertical="center" shrinkToFit="1"/>
      <protection locked="0"/>
    </xf>
    <xf numFmtId="0" fontId="14" fillId="7" borderId="21" xfId="0" applyFont="1" applyFill="1" applyBorder="1" applyAlignment="1" applyProtection="1">
      <alignment vertical="center" shrinkToFit="1"/>
      <protection locked="0"/>
    </xf>
    <xf numFmtId="0" fontId="12" fillId="2" borderId="0" xfId="0" applyFont="1" applyFill="1" applyAlignment="1" applyProtection="1">
      <alignment vertical="center" wrapText="1"/>
      <protection hidden="1"/>
    </xf>
    <xf numFmtId="0" fontId="24" fillId="0" borderId="0" xfId="0" applyFont="1" applyProtection="1">
      <protection hidden="1"/>
    </xf>
    <xf numFmtId="0" fontId="21" fillId="7" borderId="0" xfId="0" applyFont="1" applyFill="1" applyAlignment="1" applyProtection="1">
      <alignment horizontal="right" shrinkToFit="1"/>
      <protection hidden="1"/>
    </xf>
    <xf numFmtId="0" fontId="2" fillId="7" borderId="0" xfId="0" applyFont="1" applyFill="1" applyAlignment="1" applyProtection="1">
      <alignment vertical="center"/>
      <protection hidden="1"/>
    </xf>
    <xf numFmtId="0" fontId="24" fillId="7" borderId="0" xfId="0" applyFont="1" applyFill="1" applyProtection="1">
      <protection hidden="1"/>
    </xf>
    <xf numFmtId="0" fontId="11" fillId="7" borderId="0" xfId="0" applyFont="1" applyFill="1" applyAlignment="1" applyProtection="1">
      <alignment horizontal="center" vertical="center"/>
      <protection hidden="1"/>
    </xf>
    <xf numFmtId="0" fontId="11" fillId="7" borderId="0" xfId="0" applyFont="1" applyFill="1" applyAlignment="1" applyProtection="1">
      <alignment vertical="center"/>
      <protection hidden="1"/>
    </xf>
    <xf numFmtId="0" fontId="11" fillId="7" borderId="0" xfId="0" applyFont="1" applyFill="1" applyAlignment="1" applyProtection="1">
      <alignment horizontal="center" vertical="center" justifyLastLine="1" shrinkToFit="1"/>
      <protection hidden="1"/>
    </xf>
    <xf numFmtId="0" fontId="11" fillId="7" borderId="0" xfId="0" applyFont="1" applyFill="1" applyAlignment="1" applyProtection="1">
      <alignment horizontal="center" vertical="center" shrinkToFit="1"/>
      <protection hidden="1"/>
    </xf>
    <xf numFmtId="0" fontId="11" fillId="7" borderId="0" xfId="0" applyFont="1" applyFill="1" applyAlignment="1" applyProtection="1">
      <alignment horizontal="center" vertical="center" wrapText="1"/>
      <protection hidden="1"/>
    </xf>
    <xf numFmtId="0" fontId="48" fillId="7" borderId="0" xfId="0" applyFont="1" applyFill="1" applyAlignment="1" applyProtection="1">
      <alignment vertical="center" wrapText="1" shrinkToFit="1"/>
      <protection hidden="1"/>
    </xf>
    <xf numFmtId="0" fontId="14" fillId="7" borderId="0" xfId="0" applyFont="1" applyFill="1" applyAlignment="1" applyProtection="1">
      <alignment horizontal="center" vertical="center" wrapText="1"/>
      <protection hidden="1"/>
    </xf>
    <xf numFmtId="0" fontId="11" fillId="7" borderId="0" xfId="0" applyFont="1" applyFill="1" applyAlignment="1" applyProtection="1">
      <alignment horizontal="distributed" vertical="center" justifyLastLine="1" shrinkToFit="1"/>
      <protection locked="0" hidden="1"/>
    </xf>
    <xf numFmtId="0" fontId="4" fillId="7" borderId="0" xfId="0" applyFont="1" applyFill="1" applyAlignment="1" applyProtection="1">
      <alignment vertical="center"/>
      <protection hidden="1"/>
    </xf>
    <xf numFmtId="0" fontId="21" fillId="7" borderId="0" xfId="0" applyFont="1" applyFill="1" applyProtection="1">
      <protection hidden="1"/>
    </xf>
    <xf numFmtId="0" fontId="21" fillId="7" borderId="0" xfId="0" applyFont="1" applyFill="1" applyAlignment="1" applyProtection="1">
      <alignment horizontal="distributed" shrinkToFit="1"/>
      <protection hidden="1"/>
    </xf>
    <xf numFmtId="0" fontId="18" fillId="0" borderId="36" xfId="0" applyFont="1" applyBorder="1" applyAlignment="1">
      <alignment horizontal="distributed" vertical="center" wrapText="1" justifyLastLine="1"/>
    </xf>
    <xf numFmtId="176" fontId="16" fillId="8" borderId="35" xfId="0" applyNumberFormat="1" applyFont="1" applyFill="1" applyBorder="1" applyAlignment="1" applyProtection="1">
      <alignment horizontal="left" vertical="center"/>
      <protection locked="0" hidden="1"/>
    </xf>
    <xf numFmtId="190" fontId="16" fillId="8" borderId="35" xfId="0" applyNumberFormat="1" applyFont="1" applyFill="1" applyBorder="1" applyAlignment="1" applyProtection="1">
      <alignment horizontal="left" vertical="center" wrapText="1"/>
      <protection hidden="1"/>
    </xf>
    <xf numFmtId="0" fontId="17" fillId="0" borderId="78" xfId="0" applyFont="1" applyBorder="1" applyAlignment="1">
      <alignment wrapText="1"/>
    </xf>
    <xf numFmtId="0" fontId="18" fillId="0" borderId="78" xfId="0" applyFont="1" applyBorder="1" applyAlignment="1">
      <alignment horizontal="distributed" vertical="center" wrapText="1" justifyLastLine="1"/>
    </xf>
    <xf numFmtId="0" fontId="45" fillId="6" borderId="65" xfId="0" applyFont="1" applyFill="1" applyBorder="1" applyAlignment="1">
      <alignment vertical="center"/>
    </xf>
    <xf numFmtId="0" fontId="19" fillId="3" borderId="65" xfId="0" applyFont="1" applyFill="1" applyBorder="1" applyAlignment="1" applyProtection="1">
      <alignment vertical="center"/>
      <protection locked="0" hidden="1"/>
    </xf>
    <xf numFmtId="0" fontId="17" fillId="0" borderId="81" xfId="0" applyFont="1" applyBorder="1" applyAlignment="1">
      <alignment wrapText="1"/>
    </xf>
    <xf numFmtId="0" fontId="18" fillId="0" borderId="81" xfId="0" applyFont="1" applyBorder="1" applyAlignment="1">
      <alignment horizontal="distributed" vertical="center" justifyLastLine="1"/>
    </xf>
    <xf numFmtId="179" fontId="45" fillId="6" borderId="100" xfId="0" applyNumberFormat="1" applyFont="1" applyFill="1" applyBorder="1" applyAlignment="1">
      <alignment horizontal="center" vertical="center"/>
    </xf>
    <xf numFmtId="179" fontId="19" fillId="3" borderId="100" xfId="0" applyNumberFormat="1" applyFont="1" applyFill="1" applyBorder="1" applyAlignment="1" applyProtection="1">
      <alignment horizontal="center" vertical="center"/>
      <protection locked="0" hidden="1"/>
    </xf>
    <xf numFmtId="0" fontId="11" fillId="6" borderId="0" xfId="0" applyFont="1" applyFill="1" applyProtection="1">
      <protection hidden="1"/>
    </xf>
    <xf numFmtId="49" fontId="16" fillId="3" borderId="82" xfId="0" applyNumberFormat="1" applyFont="1" applyFill="1" applyBorder="1" applyAlignment="1" applyProtection="1">
      <alignment vertical="center" wrapText="1"/>
      <protection locked="0" hidden="1"/>
    </xf>
    <xf numFmtId="49" fontId="16" fillId="3" borderId="82" xfId="0" applyNumberFormat="1" applyFont="1" applyFill="1" applyBorder="1" applyAlignment="1" applyProtection="1">
      <alignment vertical="center" wrapText="1"/>
      <protection hidden="1"/>
    </xf>
    <xf numFmtId="0" fontId="42" fillId="2" borderId="0" xfId="0" applyFont="1" applyFill="1" applyAlignment="1" applyProtection="1">
      <alignment horizontal="distributed" vertical="center" justifyLastLine="1"/>
      <protection hidden="1"/>
    </xf>
    <xf numFmtId="0" fontId="21" fillId="6" borderId="0" xfId="0" applyFont="1" applyFill="1" applyAlignment="1" applyProtection="1">
      <alignment horizontal="right"/>
      <protection locked="0" hidden="1"/>
    </xf>
    <xf numFmtId="0" fontId="57" fillId="7" borderId="101" xfId="0" applyFont="1" applyFill="1" applyBorder="1" applyAlignment="1">
      <alignment vertical="center"/>
    </xf>
    <xf numFmtId="0" fontId="12" fillId="7" borderId="44" xfId="0" applyFont="1" applyFill="1" applyBorder="1" applyAlignment="1">
      <alignment horizontal="center" vertical="center" shrinkToFit="1"/>
    </xf>
    <xf numFmtId="0" fontId="12" fillId="7" borderId="65" xfId="0" applyFont="1" applyFill="1" applyBorder="1" applyAlignment="1" applyProtection="1">
      <alignment vertical="center" wrapText="1" shrinkToFit="1"/>
      <protection locked="0"/>
    </xf>
    <xf numFmtId="0" fontId="12" fillId="7" borderId="35" xfId="0" applyFont="1" applyFill="1" applyBorder="1" applyAlignment="1">
      <alignment horizontal="distributed" vertical="center" shrinkToFit="1"/>
    </xf>
    <xf numFmtId="0" fontId="5" fillId="7" borderId="0" xfId="0" applyFont="1" applyFill="1" applyAlignment="1" applyProtection="1">
      <alignment wrapText="1"/>
      <protection hidden="1"/>
    </xf>
    <xf numFmtId="0" fontId="2" fillId="7" borderId="0" xfId="0" applyFont="1" applyFill="1" applyProtection="1">
      <protection hidden="1"/>
    </xf>
    <xf numFmtId="0" fontId="21" fillId="7" borderId="0" xfId="0" applyFont="1" applyFill="1" applyAlignment="1" applyProtection="1">
      <alignment horizontal="distributed"/>
      <protection hidden="1"/>
    </xf>
    <xf numFmtId="0" fontId="21" fillId="7" borderId="0" xfId="0" applyFont="1" applyFill="1" applyAlignment="1" applyProtection="1">
      <alignment shrinkToFit="1"/>
      <protection hidden="1"/>
    </xf>
    <xf numFmtId="0" fontId="16" fillId="5" borderId="111" xfId="0" applyFont="1" applyFill="1" applyBorder="1" applyAlignment="1" applyProtection="1">
      <alignment vertical="center" wrapText="1"/>
      <protection locked="0" hidden="1"/>
    </xf>
    <xf numFmtId="0" fontId="11" fillId="6" borderId="0" xfId="0" applyFont="1" applyFill="1" applyAlignment="1" applyProtection="1">
      <alignment vertical="center"/>
      <protection hidden="1"/>
    </xf>
    <xf numFmtId="190" fontId="65" fillId="3" borderId="101" xfId="0" applyNumberFormat="1" applyFont="1" applyFill="1" applyBorder="1" applyAlignment="1">
      <alignment vertical="center"/>
    </xf>
    <xf numFmtId="0" fontId="21" fillId="2" borderId="0" xfId="0" applyFont="1" applyFill="1" applyAlignment="1" applyProtection="1">
      <alignment horizontal="left" vertical="center" wrapText="1"/>
      <protection hidden="1"/>
    </xf>
    <xf numFmtId="0" fontId="21" fillId="2" borderId="4" xfId="0" applyFont="1" applyFill="1" applyBorder="1" applyAlignment="1" applyProtection="1">
      <alignment horizontal="left" vertical="center" wrapText="1"/>
      <protection hidden="1"/>
    </xf>
    <xf numFmtId="0" fontId="21" fillId="2" borderId="5" xfId="0" applyFont="1" applyFill="1" applyBorder="1" applyAlignment="1" applyProtection="1">
      <alignment vertical="center" wrapText="1"/>
      <protection hidden="1"/>
    </xf>
    <xf numFmtId="0" fontId="21" fillId="2" borderId="0" xfId="0" applyFont="1" applyFill="1" applyAlignment="1" applyProtection="1">
      <alignment vertical="center" wrapText="1"/>
      <protection hidden="1"/>
    </xf>
    <xf numFmtId="0" fontId="21" fillId="2" borderId="7" xfId="0" applyFont="1" applyFill="1" applyBorder="1" applyAlignment="1" applyProtection="1">
      <alignment vertical="center" wrapText="1"/>
      <protection hidden="1"/>
    </xf>
    <xf numFmtId="0" fontId="59" fillId="0" borderId="115" xfId="0" applyFont="1" applyBorder="1" applyAlignment="1">
      <alignment horizontal="center" vertical="center"/>
    </xf>
    <xf numFmtId="0" fontId="11" fillId="2" borderId="0" xfId="0" applyFont="1" applyFill="1" applyAlignment="1" applyProtection="1">
      <alignment wrapText="1"/>
      <protection hidden="1"/>
    </xf>
    <xf numFmtId="0" fontId="11" fillId="2" borderId="0" xfId="0" applyFont="1" applyFill="1" applyProtection="1">
      <protection hidden="1"/>
    </xf>
    <xf numFmtId="0" fontId="11" fillId="6" borderId="0" xfId="0" applyFont="1" applyFill="1" applyAlignment="1" applyProtection="1">
      <alignment horizontal="distributed" vertical="center"/>
      <protection hidden="1"/>
    </xf>
    <xf numFmtId="0" fontId="2" fillId="6" borderId="0" xfId="0" applyFont="1" applyFill="1" applyAlignment="1" applyProtection="1">
      <alignment vertical="center"/>
      <protection hidden="1"/>
    </xf>
    <xf numFmtId="0" fontId="59" fillId="0" borderId="79" xfId="0" applyFont="1" applyBorder="1" applyAlignment="1">
      <alignment horizontal="center" vertical="center"/>
    </xf>
    <xf numFmtId="0" fontId="21" fillId="7" borderId="15" xfId="0" applyFont="1" applyFill="1" applyBorder="1" applyAlignment="1" applyProtection="1">
      <alignment vertical="center"/>
      <protection hidden="1"/>
    </xf>
    <xf numFmtId="0" fontId="11" fillId="7" borderId="6" xfId="0" applyFont="1" applyFill="1" applyBorder="1" applyAlignment="1" applyProtection="1">
      <alignment vertical="center"/>
      <protection hidden="1"/>
    </xf>
    <xf numFmtId="0" fontId="11" fillId="7" borderId="16" xfId="0" applyFont="1" applyFill="1" applyBorder="1" applyAlignment="1" applyProtection="1">
      <alignment vertical="center"/>
      <protection hidden="1"/>
    </xf>
    <xf numFmtId="0" fontId="11" fillId="7" borderId="4" xfId="0" applyFont="1" applyFill="1" applyBorder="1" applyAlignment="1" applyProtection="1">
      <alignment vertical="center"/>
      <protection hidden="1"/>
    </xf>
    <xf numFmtId="0" fontId="11" fillId="7" borderId="12" xfId="0" applyFont="1" applyFill="1" applyBorder="1" applyAlignment="1" applyProtection="1">
      <alignment vertical="center"/>
      <protection hidden="1"/>
    </xf>
    <xf numFmtId="0" fontId="11" fillId="7" borderId="13" xfId="0" applyFont="1" applyFill="1" applyBorder="1" applyAlignment="1" applyProtection="1">
      <alignment vertical="center"/>
      <protection hidden="1"/>
    </xf>
    <xf numFmtId="0" fontId="21" fillId="7" borderId="0" xfId="0" applyFont="1" applyFill="1" applyAlignment="1" applyProtection="1">
      <alignment horizontal="right"/>
      <protection hidden="1"/>
    </xf>
    <xf numFmtId="0" fontId="21" fillId="7" borderId="0" xfId="0" applyFont="1" applyFill="1" applyProtection="1">
      <protection locked="0" hidden="1"/>
    </xf>
    <xf numFmtId="0" fontId="21" fillId="7" borderId="0" xfId="0" applyFont="1" applyFill="1" applyAlignment="1" applyProtection="1">
      <alignment horizontal="right"/>
      <protection locked="0" hidden="1"/>
    </xf>
    <xf numFmtId="0" fontId="4" fillId="0" borderId="0" xfId="0" applyFont="1" applyProtection="1">
      <protection hidden="1"/>
    </xf>
    <xf numFmtId="0" fontId="4" fillId="2" borderId="0" xfId="0" applyFont="1" applyFill="1" applyProtection="1">
      <protection hidden="1"/>
    </xf>
    <xf numFmtId="0" fontId="4" fillId="7" borderId="0" xfId="0" applyFont="1" applyFill="1" applyAlignment="1" applyProtection="1">
      <alignment wrapText="1"/>
      <protection hidden="1"/>
    </xf>
    <xf numFmtId="0" fontId="16" fillId="6" borderId="35" xfId="0" applyFont="1" applyFill="1" applyBorder="1" applyAlignment="1" applyProtection="1">
      <alignment horizontal="left" vertical="center" wrapText="1"/>
      <protection hidden="1"/>
    </xf>
    <xf numFmtId="0" fontId="21" fillId="2" borderId="7" xfId="0" applyFont="1" applyFill="1" applyBorder="1" applyAlignment="1" applyProtection="1">
      <alignment horizontal="distributed" vertical="center"/>
      <protection hidden="1"/>
    </xf>
    <xf numFmtId="0" fontId="21" fillId="2" borderId="12" xfId="0" applyFont="1" applyFill="1" applyBorder="1" applyAlignment="1" applyProtection="1">
      <alignment horizontal="distributed" vertical="center"/>
      <protection hidden="1"/>
    </xf>
    <xf numFmtId="0" fontId="11" fillId="7" borderId="0" xfId="0" applyFont="1" applyFill="1" applyAlignment="1">
      <alignment horizontal="center" vertical="center"/>
    </xf>
    <xf numFmtId="0" fontId="52" fillId="7" borderId="0" xfId="0" applyFont="1" applyFill="1" applyAlignment="1">
      <alignment vertical="center"/>
    </xf>
    <xf numFmtId="0" fontId="12" fillId="0" borderId="0" xfId="0" applyFont="1" applyAlignment="1" applyProtection="1">
      <alignment horizontal="centerContinuous" vertical="center"/>
      <protection hidden="1"/>
    </xf>
    <xf numFmtId="0" fontId="12" fillId="0" borderId="38" xfId="0" applyFont="1" applyBorder="1" applyAlignment="1" applyProtection="1">
      <alignment horizontal="centerContinuous" vertical="center"/>
      <protection hidden="1"/>
    </xf>
    <xf numFmtId="0" fontId="21" fillId="2" borderId="0" xfId="0" applyFont="1" applyFill="1" applyAlignment="1" applyProtection="1">
      <alignment horizontal="centerContinuous" vertical="center"/>
      <protection hidden="1"/>
    </xf>
    <xf numFmtId="0" fontId="12" fillId="2" borderId="0" xfId="0" applyFont="1" applyFill="1" applyAlignment="1" applyProtection="1">
      <alignment horizontal="centerContinuous" vertical="center"/>
      <protection hidden="1"/>
    </xf>
    <xf numFmtId="0" fontId="21" fillId="2" borderId="44" xfId="0" applyFont="1" applyFill="1" applyBorder="1" applyAlignment="1" applyProtection="1">
      <alignment vertical="center"/>
      <protection hidden="1"/>
    </xf>
    <xf numFmtId="0" fontId="11" fillId="7" borderId="71" xfId="0" applyFont="1" applyFill="1" applyBorder="1" applyProtection="1">
      <protection hidden="1"/>
    </xf>
    <xf numFmtId="0" fontId="11" fillId="7" borderId="44" xfId="0" applyFont="1" applyFill="1" applyBorder="1" applyProtection="1">
      <protection hidden="1"/>
    </xf>
    <xf numFmtId="0" fontId="11" fillId="7" borderId="41" xfId="0" applyFont="1" applyFill="1" applyBorder="1" applyProtection="1">
      <protection hidden="1"/>
    </xf>
    <xf numFmtId="0" fontId="21" fillId="7" borderId="40" xfId="0" applyFont="1" applyFill="1" applyBorder="1" applyAlignment="1" applyProtection="1">
      <alignment vertical="center"/>
      <protection hidden="1"/>
    </xf>
    <xf numFmtId="0" fontId="24" fillId="7" borderId="0" xfId="0" applyFont="1" applyFill="1" applyAlignment="1" applyProtection="1">
      <alignment horizontal="centerContinuous" vertical="center"/>
      <protection hidden="1"/>
    </xf>
    <xf numFmtId="0" fontId="21" fillId="7" borderId="0" xfId="0" applyFont="1" applyFill="1" applyAlignment="1" applyProtection="1">
      <alignment horizontal="centerContinuous" vertical="center"/>
      <protection hidden="1"/>
    </xf>
    <xf numFmtId="0" fontId="11" fillId="7" borderId="0" xfId="0" applyFont="1" applyFill="1" applyAlignment="1" applyProtection="1">
      <alignment horizontal="centerContinuous"/>
      <protection hidden="1"/>
    </xf>
    <xf numFmtId="0" fontId="42" fillId="7" borderId="0" xfId="0" applyFont="1" applyFill="1" applyAlignment="1" applyProtection="1">
      <alignment horizontal="centerContinuous" vertical="center"/>
      <protection hidden="1"/>
    </xf>
    <xf numFmtId="0" fontId="11" fillId="7" borderId="117" xfId="0" applyFont="1" applyFill="1" applyBorder="1" applyProtection="1">
      <protection hidden="1"/>
    </xf>
    <xf numFmtId="0" fontId="21" fillId="7" borderId="5" xfId="0" applyFont="1" applyFill="1" applyBorder="1" applyAlignment="1" applyProtection="1">
      <alignment vertical="center"/>
      <protection hidden="1"/>
    </xf>
    <xf numFmtId="0" fontId="11" fillId="7" borderId="5" xfId="0" applyFont="1" applyFill="1" applyBorder="1" applyAlignment="1" applyProtection="1">
      <alignment vertical="center"/>
      <protection hidden="1"/>
    </xf>
    <xf numFmtId="0" fontId="21" fillId="2" borderId="16" xfId="0" applyFont="1" applyFill="1" applyBorder="1" applyAlignment="1" applyProtection="1">
      <alignment horizontal="distributed" vertical="center"/>
      <protection hidden="1"/>
    </xf>
    <xf numFmtId="0" fontId="11" fillId="7" borderId="63" xfId="0" applyFont="1" applyFill="1" applyBorder="1" applyAlignment="1">
      <alignment vertical="center"/>
    </xf>
    <xf numFmtId="0" fontId="42" fillId="7" borderId="0" xfId="0" applyFont="1" applyFill="1" applyAlignment="1">
      <alignment vertical="center" wrapText="1"/>
    </xf>
    <xf numFmtId="0" fontId="12" fillId="7" borderId="0" xfId="0" applyFont="1" applyFill="1" applyAlignment="1">
      <alignment horizontal="center" vertical="center"/>
    </xf>
    <xf numFmtId="0" fontId="0" fillId="7" borderId="0" xfId="0" applyFill="1" applyAlignment="1" applyProtection="1">
      <alignment vertical="center" wrapText="1"/>
      <protection hidden="1"/>
    </xf>
    <xf numFmtId="0" fontId="42" fillId="2" borderId="0" xfId="0" applyFont="1" applyFill="1" applyAlignment="1" applyProtection="1">
      <alignment horizontal="distributed" vertical="center" wrapText="1"/>
      <protection hidden="1"/>
    </xf>
    <xf numFmtId="0" fontId="42" fillId="2" borderId="0" xfId="0" applyFont="1" applyFill="1" applyAlignment="1" applyProtection="1">
      <alignment horizontal="distributed" vertical="center"/>
      <protection hidden="1"/>
    </xf>
    <xf numFmtId="0" fontId="41" fillId="8" borderId="81" xfId="0" applyFont="1" applyFill="1" applyBorder="1" applyAlignment="1">
      <alignment vertical="center" wrapText="1"/>
    </xf>
    <xf numFmtId="0" fontId="41" fillId="8" borderId="36" xfId="0" applyFont="1" applyFill="1" applyBorder="1" applyAlignment="1">
      <alignment vertical="center" wrapText="1"/>
    </xf>
    <xf numFmtId="0" fontId="41" fillId="8" borderId="82" xfId="0" applyFont="1" applyFill="1" applyBorder="1" applyAlignment="1">
      <alignment vertical="center" wrapText="1"/>
    </xf>
    <xf numFmtId="49" fontId="41" fillId="8" borderId="81" xfId="0" applyNumberFormat="1" applyFont="1" applyFill="1" applyBorder="1" applyAlignment="1">
      <alignment vertical="center"/>
    </xf>
    <xf numFmtId="49" fontId="41" fillId="8" borderId="36" xfId="0" applyNumberFormat="1" applyFont="1" applyFill="1" applyBorder="1" applyAlignment="1">
      <alignment vertical="center"/>
    </xf>
    <xf numFmtId="49" fontId="41" fillId="8" borderId="95" xfId="0" applyNumberFormat="1" applyFont="1" applyFill="1" applyBorder="1" applyAlignment="1">
      <alignment vertical="center"/>
    </xf>
    <xf numFmtId="0" fontId="41" fillId="8" borderId="81" xfId="0" applyFont="1" applyFill="1" applyBorder="1" applyAlignment="1">
      <alignment vertical="center"/>
    </xf>
    <xf numFmtId="0" fontId="41" fillId="8" borderId="36" xfId="0" applyFont="1" applyFill="1" applyBorder="1" applyAlignment="1">
      <alignment vertical="center"/>
    </xf>
    <xf numFmtId="0" fontId="41" fillId="8" borderId="95" xfId="0" applyFont="1" applyFill="1" applyBorder="1" applyAlignment="1">
      <alignment vertical="center"/>
    </xf>
    <xf numFmtId="0" fontId="41" fillId="8" borderId="96" xfId="0" applyFont="1" applyFill="1" applyBorder="1" applyAlignment="1">
      <alignment vertical="center"/>
    </xf>
    <xf numFmtId="14" fontId="41" fillId="8" borderId="36" xfId="0" applyNumberFormat="1" applyFont="1" applyFill="1" applyBorder="1" applyAlignment="1">
      <alignment vertical="center"/>
    </xf>
    <xf numFmtId="14" fontId="41" fillId="8" borderId="95" xfId="0" applyNumberFormat="1" applyFont="1" applyFill="1" applyBorder="1" applyAlignment="1">
      <alignment vertical="center"/>
    </xf>
    <xf numFmtId="0" fontId="41" fillId="8" borderId="90" xfId="0" applyFont="1" applyFill="1" applyBorder="1" applyAlignment="1">
      <alignment vertical="center"/>
    </xf>
    <xf numFmtId="0" fontId="41" fillId="8" borderId="97" xfId="0" applyFont="1" applyFill="1" applyBorder="1" applyAlignment="1">
      <alignment vertical="center"/>
    </xf>
    <xf numFmtId="0" fontId="67" fillId="0" borderId="0" xfId="0" applyFont="1" applyAlignment="1">
      <alignment horizontal="right" vertical="center"/>
    </xf>
    <xf numFmtId="0" fontId="68" fillId="0" borderId="0" xfId="0" applyFont="1" applyAlignment="1">
      <alignment horizontal="right" vertical="center"/>
    </xf>
    <xf numFmtId="0" fontId="69" fillId="0" borderId="0" xfId="0" applyFont="1" applyAlignment="1">
      <alignment vertical="center"/>
    </xf>
    <xf numFmtId="0" fontId="19" fillId="3" borderId="82" xfId="0" applyFont="1" applyFill="1" applyBorder="1" applyAlignment="1" applyProtection="1">
      <alignment vertical="center" wrapText="1"/>
      <protection hidden="1"/>
    </xf>
    <xf numFmtId="0" fontId="41" fillId="8" borderId="116" xfId="0" applyFont="1" applyFill="1" applyBorder="1" applyAlignment="1">
      <alignment vertical="center" wrapText="1"/>
    </xf>
    <xf numFmtId="0" fontId="41" fillId="8" borderId="119" xfId="0" applyFont="1" applyFill="1" applyBorder="1" applyAlignment="1">
      <alignment vertical="center"/>
    </xf>
    <xf numFmtId="14" fontId="41" fillId="8" borderId="119" xfId="0" applyNumberFormat="1" applyFont="1" applyFill="1" applyBorder="1" applyAlignment="1">
      <alignment vertical="center"/>
    </xf>
    <xf numFmtId="14" fontId="41" fillId="8" borderId="81" xfId="0" applyNumberFormat="1" applyFont="1" applyFill="1" applyBorder="1" applyAlignment="1">
      <alignment vertical="center"/>
    </xf>
    <xf numFmtId="0" fontId="16" fillId="3" borderId="81" xfId="0" applyFont="1" applyFill="1" applyBorder="1" applyAlignment="1" applyProtection="1">
      <alignment vertical="center" wrapText="1"/>
      <protection hidden="1"/>
    </xf>
    <xf numFmtId="194" fontId="16" fillId="3" borderId="81" xfId="0" applyNumberFormat="1" applyFont="1" applyFill="1" applyBorder="1" applyAlignment="1" applyProtection="1">
      <alignment vertical="center" wrapText="1"/>
      <protection locked="0" hidden="1"/>
    </xf>
    <xf numFmtId="58" fontId="16" fillId="3" borderId="96" xfId="0" applyNumberFormat="1" applyFont="1" applyFill="1" applyBorder="1" applyAlignment="1" applyProtection="1">
      <alignment vertical="center" wrapText="1"/>
      <protection locked="0" hidden="1"/>
    </xf>
    <xf numFmtId="0" fontId="19" fillId="3" borderId="78" xfId="0" applyFont="1" applyFill="1" applyBorder="1" applyAlignment="1" applyProtection="1">
      <alignment vertical="center" wrapText="1"/>
      <protection locked="0" hidden="1"/>
    </xf>
    <xf numFmtId="0" fontId="41" fillId="5" borderId="102" xfId="0" applyFont="1" applyFill="1" applyBorder="1" applyAlignment="1">
      <alignment horizontal="center"/>
    </xf>
    <xf numFmtId="0" fontId="41" fillId="5" borderId="103" xfId="0" applyFont="1" applyFill="1" applyBorder="1" applyAlignment="1">
      <alignment horizontal="center"/>
    </xf>
    <xf numFmtId="0" fontId="41" fillId="5" borderId="104" xfId="0" applyFont="1" applyFill="1" applyBorder="1" applyAlignment="1">
      <alignment horizontal="center"/>
    </xf>
    <xf numFmtId="0" fontId="41" fillId="5" borderId="108" xfId="0" applyFont="1" applyFill="1" applyBorder="1" applyAlignment="1">
      <alignment horizontal="center"/>
    </xf>
    <xf numFmtId="0" fontId="41" fillId="5" borderId="109" xfId="0" applyFont="1" applyFill="1" applyBorder="1" applyAlignment="1">
      <alignment horizontal="center"/>
    </xf>
    <xf numFmtId="0" fontId="41" fillId="5" borderId="110" xfId="0" applyFont="1" applyFill="1" applyBorder="1" applyAlignment="1">
      <alignment horizontal="center"/>
    </xf>
    <xf numFmtId="0" fontId="41" fillId="5" borderId="105" xfId="0" applyFont="1" applyFill="1" applyBorder="1" applyAlignment="1">
      <alignment horizontal="center"/>
    </xf>
    <xf numFmtId="0" fontId="41" fillId="5" borderId="106" xfId="0" applyFont="1" applyFill="1" applyBorder="1" applyAlignment="1">
      <alignment horizontal="center"/>
    </xf>
    <xf numFmtId="0" fontId="41" fillId="5" borderId="107" xfId="0" applyFont="1" applyFill="1" applyBorder="1" applyAlignment="1">
      <alignment horizontal="center"/>
    </xf>
    <xf numFmtId="14" fontId="59" fillId="0" borderId="112" xfId="0" applyNumberFormat="1" applyFont="1" applyBorder="1" applyAlignment="1">
      <alignment horizontal="center" vertical="center"/>
    </xf>
    <xf numFmtId="14" fontId="59" fillId="0" borderId="113" xfId="0" applyNumberFormat="1" applyFont="1" applyBorder="1" applyAlignment="1">
      <alignment horizontal="center" vertical="center"/>
    </xf>
    <xf numFmtId="14" fontId="59" fillId="0" borderId="114" xfId="0" applyNumberFormat="1" applyFont="1" applyBorder="1" applyAlignment="1">
      <alignment horizontal="center" vertical="center"/>
    </xf>
    <xf numFmtId="0" fontId="57" fillId="3" borderId="63" xfId="0" applyFont="1" applyFill="1" applyBorder="1" applyAlignment="1">
      <alignment vertical="center"/>
    </xf>
    <xf numFmtId="187" fontId="64" fillId="8" borderId="48" xfId="0" applyNumberFormat="1" applyFont="1" applyFill="1" applyBorder="1" applyAlignment="1">
      <alignment horizontal="center" vertical="center"/>
    </xf>
    <xf numFmtId="187" fontId="64" fillId="8" borderId="26" xfId="0" applyNumberFormat="1" applyFont="1" applyFill="1" applyBorder="1" applyAlignment="1">
      <alignment horizontal="center" vertical="center"/>
    </xf>
    <xf numFmtId="0" fontId="58" fillId="7" borderId="79" xfId="0" applyFont="1" applyFill="1" applyBorder="1" applyAlignment="1">
      <alignment horizontal="center"/>
    </xf>
    <xf numFmtId="0" fontId="59" fillId="7" borderId="85" xfId="0" applyFont="1" applyFill="1" applyBorder="1" applyAlignment="1">
      <alignment horizontal="center"/>
    </xf>
    <xf numFmtId="0" fontId="18" fillId="0" borderId="81" xfId="0" applyFont="1" applyBorder="1" applyAlignment="1">
      <alignment vertical="distributed" textRotation="255" wrapText="1" indent="1"/>
    </xf>
    <xf numFmtId="0" fontId="18" fillId="0" borderId="83" xfId="0" applyFont="1" applyBorder="1" applyAlignment="1">
      <alignment vertical="distributed" textRotation="255" wrapText="1" indent="1"/>
    </xf>
    <xf numFmtId="0" fontId="16" fillId="0" borderId="87" xfId="0" applyFont="1" applyBorder="1" applyAlignment="1">
      <alignment horizontal="center"/>
    </xf>
    <xf numFmtId="0" fontId="16" fillId="0" borderId="93" xfId="0" applyFont="1" applyBorder="1" applyAlignment="1">
      <alignment horizontal="center"/>
    </xf>
    <xf numFmtId="0" fontId="18" fillId="0" borderId="81" xfId="0" applyFont="1" applyBorder="1" applyAlignment="1">
      <alignment horizontal="center" vertical="center" textRotation="255" shrinkToFit="1"/>
    </xf>
    <xf numFmtId="0" fontId="18" fillId="0" borderId="88" xfId="0" applyFont="1" applyBorder="1" applyAlignment="1">
      <alignment horizontal="center" vertical="center" textRotation="255" wrapText="1"/>
    </xf>
    <xf numFmtId="0" fontId="18" fillId="0" borderId="89" xfId="0" applyFont="1" applyBorder="1" applyAlignment="1">
      <alignment horizontal="center" vertical="center" textRotation="255" wrapText="1"/>
    </xf>
    <xf numFmtId="0" fontId="18" fillId="0" borderId="91" xfId="0" applyFont="1" applyBorder="1" applyAlignment="1">
      <alignment horizontal="center" vertical="center" textRotation="255" wrapText="1"/>
    </xf>
    <xf numFmtId="0" fontId="32" fillId="4" borderId="0" xfId="0" applyFont="1" applyFill="1" applyAlignment="1">
      <alignment horizontal="center" justifyLastLine="1"/>
    </xf>
    <xf numFmtId="0" fontId="63" fillId="7" borderId="0" xfId="0" applyFont="1" applyFill="1" applyAlignment="1">
      <alignment horizontal="center" shrinkToFit="1"/>
    </xf>
    <xf numFmtId="0" fontId="21" fillId="2" borderId="0" xfId="0" applyFont="1" applyFill="1" applyAlignment="1">
      <alignment vertical="center"/>
    </xf>
    <xf numFmtId="0" fontId="21" fillId="2" borderId="0" xfId="0" applyFont="1" applyFill="1" applyAlignment="1">
      <alignment vertical="center" shrinkToFit="1"/>
    </xf>
    <xf numFmtId="0" fontId="62" fillId="7" borderId="0" xfId="0" applyFont="1" applyFill="1" applyAlignment="1">
      <alignment horizontal="center" vertical="center" wrapText="1"/>
    </xf>
    <xf numFmtId="0" fontId="25" fillId="0" borderId="0" xfId="0" applyFont="1" applyAlignment="1">
      <alignment horizontal="center" vertical="center"/>
    </xf>
    <xf numFmtId="0" fontId="21" fillId="2" borderId="15" xfId="0" applyFont="1" applyFill="1" applyBorder="1" applyAlignment="1" applyProtection="1">
      <alignment horizontal="center" vertical="center" wrapText="1"/>
      <protection hidden="1"/>
    </xf>
    <xf numFmtId="0" fontId="21" fillId="2" borderId="5" xfId="0" applyFont="1" applyFill="1" applyBorder="1" applyAlignment="1" applyProtection="1">
      <alignment horizontal="center" vertical="center" wrapText="1"/>
      <protection hidden="1"/>
    </xf>
    <xf numFmtId="0" fontId="21" fillId="2" borderId="6" xfId="0" applyFont="1" applyFill="1" applyBorder="1" applyAlignment="1" applyProtection="1">
      <alignment horizontal="center" vertical="center" wrapText="1"/>
      <protection hidden="1"/>
    </xf>
    <xf numFmtId="0" fontId="21" fillId="2" borderId="12" xfId="0" applyFont="1" applyFill="1" applyBorder="1" applyAlignment="1" applyProtection="1">
      <alignment horizontal="center" vertical="center" wrapText="1"/>
      <protection hidden="1"/>
    </xf>
    <xf numFmtId="0" fontId="21" fillId="2" borderId="7" xfId="0"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6" borderId="15" xfId="0" applyFont="1" applyFill="1" applyBorder="1" applyAlignment="1" applyProtection="1">
      <alignment horizontal="center" vertical="center" shrinkToFit="1"/>
      <protection hidden="1"/>
    </xf>
    <xf numFmtId="0" fontId="21" fillId="6" borderId="5" xfId="0" applyFont="1" applyFill="1" applyBorder="1" applyAlignment="1" applyProtection="1">
      <alignment horizontal="center" vertical="center" shrinkToFit="1"/>
      <protection hidden="1"/>
    </xf>
    <xf numFmtId="0" fontId="21" fillId="6" borderId="6" xfId="0" applyFont="1" applyFill="1" applyBorder="1" applyAlignment="1" applyProtection="1">
      <alignment horizontal="center" vertical="center" shrinkToFit="1"/>
      <protection hidden="1"/>
    </xf>
    <xf numFmtId="0" fontId="21" fillId="6" borderId="12" xfId="0" applyFont="1" applyFill="1" applyBorder="1" applyAlignment="1" applyProtection="1">
      <alignment horizontal="center" vertical="center" shrinkToFit="1"/>
      <protection hidden="1"/>
    </xf>
    <xf numFmtId="0" fontId="21" fillId="6" borderId="7" xfId="0" applyFont="1" applyFill="1" applyBorder="1" applyAlignment="1" applyProtection="1">
      <alignment horizontal="center" vertical="center" shrinkToFit="1"/>
      <protection hidden="1"/>
    </xf>
    <xf numFmtId="0" fontId="21" fillId="6" borderId="13" xfId="0" applyFont="1" applyFill="1" applyBorder="1" applyAlignment="1" applyProtection="1">
      <alignment horizontal="center" vertical="center" shrinkToFit="1"/>
      <protection hidden="1"/>
    </xf>
    <xf numFmtId="0" fontId="21" fillId="2" borderId="15" xfId="0" applyFont="1" applyFill="1" applyBorder="1" applyAlignment="1" applyProtection="1">
      <alignment horizontal="distributed" vertical="center" justifyLastLine="1"/>
      <protection hidden="1"/>
    </xf>
    <xf numFmtId="0" fontId="21" fillId="2" borderId="5" xfId="0" applyFont="1" applyFill="1" applyBorder="1" applyAlignment="1" applyProtection="1">
      <alignment horizontal="distributed" vertical="center" justifyLastLine="1"/>
      <protection hidden="1"/>
    </xf>
    <xf numFmtId="0" fontId="21" fillId="2" borderId="6" xfId="0" applyFont="1" applyFill="1" applyBorder="1" applyAlignment="1" applyProtection="1">
      <alignment horizontal="distributed" vertical="center" justifyLastLine="1"/>
      <protection hidden="1"/>
    </xf>
    <xf numFmtId="0" fontId="21" fillId="2" borderId="16" xfId="0" applyFont="1" applyFill="1" applyBorder="1" applyAlignment="1" applyProtection="1">
      <alignment horizontal="distributed" vertical="center" justifyLastLine="1"/>
      <protection hidden="1"/>
    </xf>
    <xf numFmtId="0" fontId="21" fillId="2" borderId="0" xfId="0" applyFont="1" applyFill="1" applyAlignment="1" applyProtection="1">
      <alignment horizontal="distributed" vertical="center" justifyLastLine="1"/>
      <protection hidden="1"/>
    </xf>
    <xf numFmtId="0" fontId="21" fillId="2" borderId="4" xfId="0" applyFont="1" applyFill="1" applyBorder="1" applyAlignment="1" applyProtection="1">
      <alignment horizontal="distributed" vertical="center" justifyLastLine="1"/>
      <protection hidden="1"/>
    </xf>
    <xf numFmtId="0" fontId="21" fillId="2" borderId="12" xfId="0" applyFont="1" applyFill="1" applyBorder="1" applyAlignment="1" applyProtection="1">
      <alignment horizontal="distributed" vertical="center" justifyLastLine="1"/>
      <protection hidden="1"/>
    </xf>
    <xf numFmtId="0" fontId="21" fillId="2" borderId="7" xfId="0" applyFont="1" applyFill="1" applyBorder="1" applyAlignment="1" applyProtection="1">
      <alignment horizontal="distributed" vertical="center" justifyLastLine="1"/>
      <protection hidden="1"/>
    </xf>
    <xf numFmtId="0" fontId="21" fillId="2" borderId="13" xfId="0" applyFont="1" applyFill="1" applyBorder="1" applyAlignment="1" applyProtection="1">
      <alignment horizontal="distributed" vertical="center" justifyLastLine="1"/>
      <protection hidden="1"/>
    </xf>
    <xf numFmtId="0" fontId="11" fillId="6" borderId="15" xfId="0" applyFont="1" applyFill="1" applyBorder="1" applyAlignment="1" applyProtection="1">
      <alignment horizontal="center" vertical="center" shrinkToFit="1"/>
      <protection hidden="1"/>
    </xf>
    <xf numFmtId="0" fontId="11" fillId="6" borderId="5" xfId="0" applyFont="1" applyFill="1" applyBorder="1" applyAlignment="1" applyProtection="1">
      <alignment horizontal="center" vertical="center" shrinkToFit="1"/>
      <protection hidden="1"/>
    </xf>
    <xf numFmtId="0" fontId="11" fillId="6" borderId="12" xfId="0" applyFont="1" applyFill="1" applyBorder="1" applyAlignment="1" applyProtection="1">
      <alignment horizontal="center" vertical="center" shrinkToFit="1"/>
      <protection hidden="1"/>
    </xf>
    <xf numFmtId="0" fontId="11" fillId="6" borderId="7" xfId="0" applyFont="1" applyFill="1" applyBorder="1" applyAlignment="1" applyProtection="1">
      <alignment horizontal="center" vertical="center" shrinkToFit="1"/>
      <protection hidden="1"/>
    </xf>
    <xf numFmtId="0" fontId="21" fillId="2" borderId="5" xfId="0" applyFont="1" applyFill="1" applyBorder="1" applyAlignment="1" applyProtection="1">
      <alignment horizontal="center" vertical="center"/>
      <protection hidden="1"/>
    </xf>
    <xf numFmtId="0" fontId="21" fillId="2" borderId="6" xfId="0"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13" xfId="0" applyFont="1" applyFill="1" applyBorder="1" applyAlignment="1" applyProtection="1">
      <alignment horizontal="center" vertical="center"/>
      <protection hidden="1"/>
    </xf>
    <xf numFmtId="188" fontId="21" fillId="6" borderId="15" xfId="0" applyNumberFormat="1" applyFont="1" applyFill="1" applyBorder="1" applyAlignment="1" applyProtection="1">
      <alignment horizontal="center" vertical="center" shrinkToFit="1"/>
      <protection hidden="1"/>
    </xf>
    <xf numFmtId="188" fontId="21" fillId="6" borderId="5" xfId="0" applyNumberFormat="1" applyFont="1" applyFill="1" applyBorder="1" applyAlignment="1" applyProtection="1">
      <alignment horizontal="center" vertical="center" shrinkToFit="1"/>
      <protection hidden="1"/>
    </xf>
    <xf numFmtId="188" fontId="21" fillId="6" borderId="6" xfId="0" applyNumberFormat="1" applyFont="1" applyFill="1" applyBorder="1" applyAlignment="1" applyProtection="1">
      <alignment horizontal="center" vertical="center" shrinkToFit="1"/>
      <protection hidden="1"/>
    </xf>
    <xf numFmtId="188" fontId="21" fillId="6" borderId="12" xfId="0" applyNumberFormat="1" applyFont="1" applyFill="1" applyBorder="1" applyAlignment="1" applyProtection="1">
      <alignment horizontal="center" vertical="center" shrinkToFit="1"/>
      <protection hidden="1"/>
    </xf>
    <xf numFmtId="188" fontId="21" fillId="6" borderId="7" xfId="0" applyNumberFormat="1" applyFont="1" applyFill="1" applyBorder="1" applyAlignment="1" applyProtection="1">
      <alignment horizontal="center" vertical="center" shrinkToFit="1"/>
      <protection hidden="1"/>
    </xf>
    <xf numFmtId="188" fontId="21" fillId="6" borderId="13" xfId="0" applyNumberFormat="1" applyFont="1" applyFill="1" applyBorder="1" applyAlignment="1" applyProtection="1">
      <alignment horizontal="center" vertical="center" shrinkToFit="1"/>
      <protection hidden="1"/>
    </xf>
    <xf numFmtId="0" fontId="21" fillId="2" borderId="15" xfId="0" applyFont="1" applyFill="1" applyBorder="1" applyAlignment="1" applyProtection="1">
      <alignment horizontal="center" vertical="center"/>
      <protection hidden="1"/>
    </xf>
    <xf numFmtId="0" fontId="21" fillId="2" borderId="16" xfId="0" applyFont="1" applyFill="1" applyBorder="1" applyAlignment="1" applyProtection="1">
      <alignment horizontal="center" vertical="center"/>
      <protection hidden="1"/>
    </xf>
    <xf numFmtId="0" fontId="21" fillId="2" borderId="12" xfId="0" applyFont="1" applyFill="1" applyBorder="1" applyAlignment="1" applyProtection="1">
      <alignment horizontal="center" vertical="center"/>
      <protection hidden="1"/>
    </xf>
    <xf numFmtId="0" fontId="21" fillId="2" borderId="16" xfId="0" applyFont="1" applyFill="1" applyBorder="1" applyAlignment="1" applyProtection="1">
      <alignment horizontal="center" vertical="center" wrapText="1"/>
      <protection hidden="1"/>
    </xf>
    <xf numFmtId="0" fontId="21" fillId="2" borderId="0" xfId="0" applyFont="1" applyFill="1" applyAlignment="1" applyProtection="1">
      <alignment horizontal="center" vertical="center" wrapText="1"/>
      <protection hidden="1"/>
    </xf>
    <xf numFmtId="0" fontId="21" fillId="2" borderId="4" xfId="0" applyFont="1" applyFill="1" applyBorder="1" applyAlignment="1" applyProtection="1">
      <alignment horizontal="center" vertical="center" wrapText="1"/>
      <protection hidden="1"/>
    </xf>
    <xf numFmtId="0" fontId="21" fillId="6" borderId="15" xfId="0" applyFont="1" applyFill="1" applyBorder="1" applyAlignment="1" applyProtection="1">
      <alignment horizontal="center" vertical="center" wrapText="1"/>
      <protection hidden="1"/>
    </xf>
    <xf numFmtId="0" fontId="21" fillId="6" borderId="5" xfId="0" applyFont="1" applyFill="1" applyBorder="1" applyAlignment="1" applyProtection="1">
      <alignment horizontal="center" vertical="center" wrapText="1"/>
      <protection hidden="1"/>
    </xf>
    <xf numFmtId="0" fontId="21" fillId="6" borderId="6" xfId="0" applyFont="1" applyFill="1" applyBorder="1" applyAlignment="1" applyProtection="1">
      <alignment horizontal="center" vertical="center" wrapText="1"/>
      <protection hidden="1"/>
    </xf>
    <xf numFmtId="0" fontId="21" fillId="6" borderId="16"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wrapText="1"/>
      <protection hidden="1"/>
    </xf>
    <xf numFmtId="0" fontId="21" fillId="6" borderId="7" xfId="0" applyFont="1" applyFill="1" applyBorder="1" applyAlignment="1" applyProtection="1">
      <alignment horizontal="center" vertical="center" wrapText="1"/>
      <protection hidden="1"/>
    </xf>
    <xf numFmtId="0" fontId="21" fillId="6" borderId="13" xfId="0" applyFont="1" applyFill="1" applyBorder="1" applyAlignment="1" applyProtection="1">
      <alignment horizontal="center" vertical="center" wrapText="1"/>
      <protection hidden="1"/>
    </xf>
    <xf numFmtId="0" fontId="21" fillId="6" borderId="15" xfId="0" applyFont="1" applyFill="1" applyBorder="1" applyAlignment="1" applyProtection="1">
      <alignment horizontal="center" vertical="center"/>
      <protection hidden="1"/>
    </xf>
    <xf numFmtId="0" fontId="21" fillId="6" borderId="5" xfId="0" applyFont="1" applyFill="1" applyBorder="1" applyAlignment="1" applyProtection="1">
      <alignment horizontal="center" vertical="center"/>
      <protection hidden="1"/>
    </xf>
    <xf numFmtId="0" fontId="21" fillId="6" borderId="6" xfId="0" applyFont="1" applyFill="1" applyBorder="1" applyAlignment="1" applyProtection="1">
      <alignment horizontal="center" vertical="center"/>
      <protection hidden="1"/>
    </xf>
    <xf numFmtId="0" fontId="21" fillId="6" borderId="16" xfId="0" applyFont="1" applyFill="1" applyBorder="1" applyAlignment="1" applyProtection="1">
      <alignment horizontal="center" vertical="center"/>
      <protection hidden="1"/>
    </xf>
    <xf numFmtId="0" fontId="21" fillId="6" borderId="0" xfId="0" applyFont="1" applyFill="1" applyAlignment="1" applyProtection="1">
      <alignment horizontal="center" vertical="center"/>
      <protection hidden="1"/>
    </xf>
    <xf numFmtId="0" fontId="21" fillId="6" borderId="4" xfId="0" applyFont="1" applyFill="1" applyBorder="1" applyAlignment="1" applyProtection="1">
      <alignment horizontal="center" vertical="center"/>
      <protection hidden="1"/>
    </xf>
    <xf numFmtId="0" fontId="21" fillId="6" borderId="12" xfId="0" applyFont="1" applyFill="1" applyBorder="1" applyAlignment="1" applyProtection="1">
      <alignment horizontal="center" vertical="center"/>
      <protection hidden="1"/>
    </xf>
    <xf numFmtId="0" fontId="21" fillId="6" borderId="7" xfId="0" applyFont="1" applyFill="1" applyBorder="1" applyAlignment="1" applyProtection="1">
      <alignment horizontal="center" vertical="center"/>
      <protection hidden="1"/>
    </xf>
    <xf numFmtId="0" fontId="21" fillId="6" borderId="13" xfId="0" applyFont="1" applyFill="1" applyBorder="1" applyAlignment="1" applyProtection="1">
      <alignment horizontal="center" vertical="center"/>
      <protection hidden="1"/>
    </xf>
    <xf numFmtId="0" fontId="11" fillId="6" borderId="15" xfId="0" applyFont="1" applyFill="1" applyBorder="1" applyAlignment="1" applyProtection="1">
      <alignment horizontal="center" vertical="center" wrapText="1" shrinkToFit="1"/>
      <protection hidden="1"/>
    </xf>
    <xf numFmtId="0" fontId="11" fillId="6" borderId="5" xfId="0" applyFont="1" applyFill="1" applyBorder="1" applyAlignment="1" applyProtection="1">
      <alignment horizontal="center" vertical="center" wrapText="1" shrinkToFit="1"/>
      <protection hidden="1"/>
    </xf>
    <xf numFmtId="0" fontId="11" fillId="6" borderId="6" xfId="0" applyFont="1" applyFill="1" applyBorder="1" applyAlignment="1" applyProtection="1">
      <alignment horizontal="center" vertical="center" wrapText="1" shrinkToFit="1"/>
      <protection hidden="1"/>
    </xf>
    <xf numFmtId="0" fontId="11" fillId="6" borderId="12" xfId="0" applyFont="1" applyFill="1" applyBorder="1" applyAlignment="1" applyProtection="1">
      <alignment horizontal="center" vertical="center" wrapText="1" shrinkToFit="1"/>
      <protection hidden="1"/>
    </xf>
    <xf numFmtId="0" fontId="11" fillId="6" borderId="7" xfId="0" applyFont="1" applyFill="1" applyBorder="1" applyAlignment="1" applyProtection="1">
      <alignment horizontal="center" vertical="center" wrapText="1" shrinkToFit="1"/>
      <protection hidden="1"/>
    </xf>
    <xf numFmtId="0" fontId="11" fillId="6" borderId="13" xfId="0" applyFont="1" applyFill="1" applyBorder="1" applyAlignment="1" applyProtection="1">
      <alignment horizontal="center" vertical="center" wrapText="1" shrinkToFit="1"/>
      <protection hidden="1"/>
    </xf>
    <xf numFmtId="0" fontId="21" fillId="2" borderId="32" xfId="0" applyFont="1" applyFill="1" applyBorder="1" applyAlignment="1" applyProtection="1">
      <alignment horizontal="center" vertical="center" wrapText="1"/>
      <protection hidden="1"/>
    </xf>
    <xf numFmtId="0" fontId="21" fillId="2" borderId="73" xfId="0" applyFont="1" applyFill="1" applyBorder="1" applyAlignment="1" applyProtection="1">
      <alignment horizontal="center" vertical="center" wrapText="1"/>
      <protection hidden="1"/>
    </xf>
    <xf numFmtId="0" fontId="21" fillId="2" borderId="28" xfId="0" applyFont="1" applyFill="1" applyBorder="1" applyAlignment="1" applyProtection="1">
      <alignment horizontal="center" vertical="center" wrapText="1"/>
      <protection hidden="1"/>
    </xf>
    <xf numFmtId="0" fontId="21" fillId="2" borderId="33" xfId="0" applyFont="1" applyFill="1" applyBorder="1" applyAlignment="1" applyProtection="1">
      <alignment horizontal="center" vertical="center" wrapText="1"/>
      <protection hidden="1"/>
    </xf>
    <xf numFmtId="0" fontId="21" fillId="2" borderId="76" xfId="0" applyFont="1" applyFill="1" applyBorder="1" applyAlignment="1" applyProtection="1">
      <alignment horizontal="center" vertical="center" wrapText="1"/>
      <protection hidden="1"/>
    </xf>
    <xf numFmtId="0" fontId="21" fillId="2" borderId="29" xfId="0" applyFont="1" applyFill="1" applyBorder="1" applyAlignment="1" applyProtection="1">
      <alignment horizontal="center" vertical="center" wrapText="1"/>
      <protection hidden="1"/>
    </xf>
    <xf numFmtId="0" fontId="21" fillId="6" borderId="32" xfId="0" applyFont="1" applyFill="1" applyBorder="1" applyAlignment="1" applyProtection="1">
      <alignment horizontal="center" vertical="center" shrinkToFit="1"/>
      <protection hidden="1"/>
    </xf>
    <xf numFmtId="0" fontId="21" fillId="6" borderId="73" xfId="0" applyFont="1" applyFill="1" applyBorder="1" applyAlignment="1" applyProtection="1">
      <alignment horizontal="center" vertical="center" shrinkToFit="1"/>
      <protection hidden="1"/>
    </xf>
    <xf numFmtId="0" fontId="21" fillId="6" borderId="28" xfId="0" applyFont="1" applyFill="1" applyBorder="1" applyAlignment="1" applyProtection="1">
      <alignment horizontal="center" vertical="center" shrinkToFit="1"/>
      <protection hidden="1"/>
    </xf>
    <xf numFmtId="0" fontId="21" fillId="6" borderId="33" xfId="0" applyFont="1" applyFill="1" applyBorder="1" applyAlignment="1" applyProtection="1">
      <alignment horizontal="center" vertical="center" shrinkToFit="1"/>
      <protection hidden="1"/>
    </xf>
    <xf numFmtId="0" fontId="21" fillId="6" borderId="76" xfId="0" applyFont="1" applyFill="1" applyBorder="1" applyAlignment="1" applyProtection="1">
      <alignment horizontal="center" vertical="center" shrinkToFit="1"/>
      <protection hidden="1"/>
    </xf>
    <xf numFmtId="0" fontId="21" fillId="6" borderId="29" xfId="0" applyFont="1" applyFill="1" applyBorder="1" applyAlignment="1" applyProtection="1">
      <alignment horizontal="center" vertical="center" shrinkToFit="1"/>
      <protection hidden="1"/>
    </xf>
    <xf numFmtId="0" fontId="21" fillId="2" borderId="15" xfId="0" applyFont="1" applyFill="1" applyBorder="1" applyAlignment="1" applyProtection="1">
      <alignment horizontal="distributed" vertical="center" wrapText="1" justifyLastLine="1"/>
      <protection hidden="1"/>
    </xf>
    <xf numFmtId="0" fontId="21" fillId="2" borderId="5" xfId="0" applyFont="1" applyFill="1" applyBorder="1" applyAlignment="1" applyProtection="1">
      <alignment horizontal="distributed" vertical="center" wrapText="1" justifyLastLine="1"/>
      <protection hidden="1"/>
    </xf>
    <xf numFmtId="0" fontId="21" fillId="2" borderId="6" xfId="0" applyFont="1" applyFill="1" applyBorder="1" applyAlignment="1" applyProtection="1">
      <alignment horizontal="distributed" vertical="center" wrapText="1" justifyLastLine="1"/>
      <protection hidden="1"/>
    </xf>
    <xf numFmtId="0" fontId="21" fillId="2" borderId="16" xfId="0" applyFont="1" applyFill="1" applyBorder="1" applyAlignment="1" applyProtection="1">
      <alignment horizontal="distributed" vertical="center" wrapText="1" justifyLastLine="1"/>
      <protection hidden="1"/>
    </xf>
    <xf numFmtId="0" fontId="21" fillId="2" borderId="0" xfId="0" applyFont="1" applyFill="1" applyAlignment="1" applyProtection="1">
      <alignment horizontal="distributed" vertical="center" wrapText="1" justifyLastLine="1"/>
      <protection hidden="1"/>
    </xf>
    <xf numFmtId="0" fontId="21" fillId="2" borderId="4" xfId="0" applyFont="1" applyFill="1" applyBorder="1" applyAlignment="1" applyProtection="1">
      <alignment horizontal="distributed" vertical="center" wrapText="1" justifyLastLine="1"/>
      <protection hidden="1"/>
    </xf>
    <xf numFmtId="0" fontId="21" fillId="2" borderId="65" xfId="0" applyFont="1" applyFill="1" applyBorder="1" applyAlignment="1" applyProtection="1">
      <alignment horizontal="distributed" vertical="center" wrapText="1" justifyLastLine="1"/>
      <protection hidden="1"/>
    </xf>
    <xf numFmtId="0" fontId="21" fillId="2" borderId="63" xfId="0" applyFont="1" applyFill="1" applyBorder="1" applyAlignment="1" applyProtection="1">
      <alignment horizontal="distributed" vertical="center" wrapText="1" justifyLastLine="1"/>
      <protection hidden="1"/>
    </xf>
    <xf numFmtId="0" fontId="21" fillId="2" borderId="64" xfId="0" applyFont="1" applyFill="1" applyBorder="1" applyAlignment="1" applyProtection="1">
      <alignment horizontal="distributed" vertical="center" wrapText="1" justifyLastLine="1"/>
      <protection hidden="1"/>
    </xf>
    <xf numFmtId="193" fontId="21" fillId="6" borderId="15" xfId="0" applyNumberFormat="1" applyFont="1" applyFill="1" applyBorder="1" applyAlignment="1" applyProtection="1">
      <alignment horizontal="center" vertical="center" shrinkToFit="1"/>
      <protection hidden="1"/>
    </xf>
    <xf numFmtId="193" fontId="21" fillId="6" borderId="5" xfId="0" applyNumberFormat="1" applyFont="1" applyFill="1" applyBorder="1" applyAlignment="1" applyProtection="1">
      <alignment horizontal="center" vertical="center" shrinkToFit="1"/>
      <protection hidden="1"/>
    </xf>
    <xf numFmtId="193" fontId="21" fillId="6" borderId="6" xfId="0" applyNumberFormat="1" applyFont="1" applyFill="1" applyBorder="1" applyAlignment="1" applyProtection="1">
      <alignment horizontal="center" vertical="center" shrinkToFit="1"/>
      <protection hidden="1"/>
    </xf>
    <xf numFmtId="193" fontId="21" fillId="6" borderId="12" xfId="0" applyNumberFormat="1" applyFont="1" applyFill="1" applyBorder="1" applyAlignment="1" applyProtection="1">
      <alignment horizontal="center" vertical="center" shrinkToFit="1"/>
      <protection hidden="1"/>
    </xf>
    <xf numFmtId="193" fontId="21" fillId="6" borderId="7" xfId="0" applyNumberFormat="1" applyFont="1" applyFill="1" applyBorder="1" applyAlignment="1" applyProtection="1">
      <alignment horizontal="center" vertical="center" shrinkToFit="1"/>
      <protection hidden="1"/>
    </xf>
    <xf numFmtId="193" fontId="21" fillId="6" borderId="13" xfId="0" applyNumberFormat="1" applyFont="1" applyFill="1" applyBorder="1" applyAlignment="1" applyProtection="1">
      <alignment horizontal="center" vertical="center" shrinkToFit="1"/>
      <protection hidden="1"/>
    </xf>
    <xf numFmtId="0" fontId="21" fillId="2" borderId="4" xfId="0" applyFont="1" applyFill="1" applyBorder="1" applyAlignment="1" applyProtection="1">
      <alignment horizontal="center" vertical="center"/>
      <protection hidden="1"/>
    </xf>
    <xf numFmtId="0" fontId="11" fillId="2" borderId="0" xfId="0" applyFont="1" applyFill="1" applyAlignment="1" applyProtection="1">
      <alignment horizontal="distributed" vertical="center" wrapText="1"/>
      <protection hidden="1"/>
    </xf>
    <xf numFmtId="0" fontId="21" fillId="2" borderId="0" xfId="0" applyFont="1" applyFill="1" applyAlignment="1" applyProtection="1">
      <alignment horizontal="distributed" vertical="center"/>
      <protection hidden="1"/>
    </xf>
    <xf numFmtId="0" fontId="21" fillId="2" borderId="5" xfId="0" applyFont="1" applyFill="1" applyBorder="1" applyAlignment="1" applyProtection="1">
      <alignment horizontal="distributed" vertical="center"/>
      <protection hidden="1"/>
    </xf>
    <xf numFmtId="0" fontId="21" fillId="2" borderId="7" xfId="0" applyFont="1" applyFill="1" applyBorder="1" applyAlignment="1" applyProtection="1">
      <alignment horizontal="distributed" vertical="center"/>
      <protection hidden="1"/>
    </xf>
    <xf numFmtId="0" fontId="21" fillId="6" borderId="12" xfId="0" applyFont="1" applyFill="1" applyBorder="1" applyAlignment="1" applyProtection="1">
      <alignment horizontal="right" vertical="center"/>
      <protection hidden="1"/>
    </xf>
    <xf numFmtId="0" fontId="21" fillId="6" borderId="7" xfId="0" applyFont="1" applyFill="1" applyBorder="1" applyAlignment="1" applyProtection="1">
      <alignment horizontal="right" vertical="center"/>
      <protection hidden="1"/>
    </xf>
    <xf numFmtId="0" fontId="21" fillId="6" borderId="13" xfId="0" applyFont="1" applyFill="1" applyBorder="1" applyAlignment="1" applyProtection="1">
      <alignment horizontal="right" vertical="center"/>
      <protection hidden="1"/>
    </xf>
    <xf numFmtId="0" fontId="21" fillId="6" borderId="5" xfId="0" applyFont="1" applyFill="1" applyBorder="1" applyAlignment="1" applyProtection="1">
      <alignment horizontal="left" vertical="top"/>
      <protection hidden="1"/>
    </xf>
    <xf numFmtId="0" fontId="21" fillId="6" borderId="0" xfId="0" applyFont="1" applyFill="1" applyAlignment="1" applyProtection="1">
      <alignment horizontal="left" vertical="top"/>
      <protection hidden="1"/>
    </xf>
    <xf numFmtId="0" fontId="21" fillId="6" borderId="6" xfId="0" applyFont="1" applyFill="1" applyBorder="1" applyAlignment="1" applyProtection="1">
      <alignment horizontal="left" vertical="top"/>
      <protection hidden="1"/>
    </xf>
    <xf numFmtId="0" fontId="21" fillId="6" borderId="4" xfId="0" applyFont="1" applyFill="1" applyBorder="1" applyAlignment="1" applyProtection="1">
      <alignment horizontal="left" vertical="top"/>
      <protection hidden="1"/>
    </xf>
    <xf numFmtId="0" fontId="21" fillId="6" borderId="15" xfId="0" applyFont="1" applyFill="1" applyBorder="1" applyAlignment="1" applyProtection="1">
      <alignment horizontal="center" vertical="top"/>
      <protection hidden="1"/>
    </xf>
    <xf numFmtId="0" fontId="21" fillId="6" borderId="5" xfId="0" applyFont="1" applyFill="1" applyBorder="1" applyAlignment="1" applyProtection="1">
      <alignment horizontal="center" vertical="top"/>
      <protection hidden="1"/>
    </xf>
    <xf numFmtId="0" fontId="21" fillId="6" borderId="16" xfId="0" applyFont="1" applyFill="1" applyBorder="1" applyAlignment="1" applyProtection="1">
      <alignment horizontal="center" vertical="top"/>
      <protection hidden="1"/>
    </xf>
    <xf numFmtId="0" fontId="21" fillId="6" borderId="0" xfId="0" applyFont="1" applyFill="1" applyAlignment="1" applyProtection="1">
      <alignment horizontal="center" vertical="top"/>
      <protection hidden="1"/>
    </xf>
    <xf numFmtId="0" fontId="21" fillId="2" borderId="5" xfId="0" applyFont="1" applyFill="1" applyBorder="1" applyAlignment="1" applyProtection="1">
      <alignment horizontal="distributed" vertical="center" wrapText="1"/>
      <protection hidden="1"/>
    </xf>
    <xf numFmtId="0" fontId="21" fillId="2" borderId="0" xfId="0" applyFont="1" applyFill="1" applyAlignment="1" applyProtection="1">
      <alignment horizontal="distributed" vertical="center" wrapText="1"/>
      <protection hidden="1"/>
    </xf>
    <xf numFmtId="0" fontId="21" fillId="2" borderId="7" xfId="0" applyFont="1" applyFill="1" applyBorder="1" applyAlignment="1" applyProtection="1">
      <alignment horizontal="distributed" vertical="center" wrapText="1"/>
      <protection hidden="1"/>
    </xf>
    <xf numFmtId="0" fontId="21" fillId="6" borderId="65" xfId="0" applyFont="1" applyFill="1" applyBorder="1" applyAlignment="1" applyProtection="1">
      <alignment horizontal="left" vertical="center" shrinkToFit="1"/>
      <protection hidden="1"/>
    </xf>
    <xf numFmtId="0" fontId="21" fillId="6" borderId="63" xfId="0" applyFont="1" applyFill="1" applyBorder="1" applyAlignment="1" applyProtection="1">
      <alignment horizontal="left" vertical="center" shrinkToFit="1"/>
      <protection hidden="1"/>
    </xf>
    <xf numFmtId="0" fontId="21" fillId="6" borderId="64" xfId="0" applyFont="1" applyFill="1" applyBorder="1" applyAlignment="1" applyProtection="1">
      <alignment horizontal="left" vertical="center" shrinkToFit="1"/>
      <protection hidden="1"/>
    </xf>
    <xf numFmtId="0" fontId="21" fillId="6" borderId="7" xfId="0" applyFont="1" applyFill="1" applyBorder="1" applyAlignment="1" applyProtection="1">
      <alignment vertical="center"/>
      <protection hidden="1"/>
    </xf>
    <xf numFmtId="0" fontId="11" fillId="6" borderId="5" xfId="0" applyFont="1" applyFill="1" applyBorder="1" applyAlignment="1" applyProtection="1">
      <alignment vertical="center" wrapText="1" shrinkToFit="1"/>
      <protection hidden="1"/>
    </xf>
    <xf numFmtId="0" fontId="11" fillId="6" borderId="7" xfId="0" applyFont="1" applyFill="1" applyBorder="1" applyAlignment="1" applyProtection="1">
      <alignment vertical="center" wrapText="1" shrinkToFit="1"/>
      <protection hidden="1"/>
    </xf>
    <xf numFmtId="0" fontId="21" fillId="6" borderId="5" xfId="0" applyFont="1" applyFill="1" applyBorder="1" applyAlignment="1" applyProtection="1">
      <alignment vertical="center"/>
      <protection hidden="1"/>
    </xf>
    <xf numFmtId="0" fontId="21" fillId="6" borderId="6" xfId="0" applyFont="1" applyFill="1" applyBorder="1" applyAlignment="1" applyProtection="1">
      <alignment vertical="center"/>
      <protection hidden="1"/>
    </xf>
    <xf numFmtId="0" fontId="21" fillId="6" borderId="13" xfId="0" applyFont="1" applyFill="1" applyBorder="1" applyAlignment="1" applyProtection="1">
      <alignment vertical="center"/>
      <protection hidden="1"/>
    </xf>
    <xf numFmtId="188" fontId="21" fillId="6" borderId="5" xfId="0" applyNumberFormat="1" applyFont="1" applyFill="1" applyBorder="1" applyAlignment="1" applyProtection="1">
      <alignment horizontal="center" vertical="center" wrapText="1"/>
      <protection hidden="1"/>
    </xf>
    <xf numFmtId="188" fontId="21" fillId="6" borderId="6" xfId="0" applyNumberFormat="1" applyFont="1" applyFill="1" applyBorder="1" applyAlignment="1" applyProtection="1">
      <alignment horizontal="center" vertical="center" wrapText="1"/>
      <protection hidden="1"/>
    </xf>
    <xf numFmtId="0" fontId="61" fillId="2" borderId="0" xfId="0" applyFont="1" applyFill="1" applyAlignment="1" applyProtection="1">
      <alignment horizontal="left" vertical="center"/>
      <protection hidden="1"/>
    </xf>
    <xf numFmtId="0" fontId="51" fillId="2" borderId="0" xfId="0" applyFont="1" applyFill="1" applyAlignment="1" applyProtection="1">
      <alignment horizontal="center" vertical="top"/>
      <protection hidden="1"/>
    </xf>
    <xf numFmtId="0" fontId="54" fillId="2" borderId="0" xfId="0" applyFont="1" applyFill="1" applyAlignment="1" applyProtection="1">
      <alignment horizontal="center" vertical="top"/>
      <protection hidden="1"/>
    </xf>
    <xf numFmtId="0" fontId="42" fillId="2" borderId="0" xfId="0" applyFont="1" applyFill="1" applyAlignment="1" applyProtection="1">
      <alignment horizontal="left" vertical="center"/>
      <protection hidden="1"/>
    </xf>
    <xf numFmtId="0" fontId="61" fillId="2" borderId="0" xfId="0" applyFont="1" applyFill="1" applyAlignment="1" applyProtection="1">
      <alignment horizontal="right" vertical="center"/>
      <protection hidden="1"/>
    </xf>
    <xf numFmtId="0" fontId="21" fillId="6" borderId="16" xfId="0" applyFont="1" applyFill="1" applyBorder="1" applyAlignment="1" applyProtection="1">
      <alignment horizontal="center" vertical="center" shrinkToFit="1"/>
      <protection hidden="1"/>
    </xf>
    <xf numFmtId="0" fontId="21" fillId="6" borderId="0" xfId="0" applyFont="1" applyFill="1" applyAlignment="1" applyProtection="1">
      <alignment horizontal="center" vertical="center" shrinkToFit="1"/>
      <protection hidden="1"/>
    </xf>
    <xf numFmtId="0" fontId="21" fillId="6" borderId="4" xfId="0" applyFont="1" applyFill="1" applyBorder="1" applyAlignment="1" applyProtection="1">
      <alignment horizontal="center" vertical="center" shrinkToFit="1"/>
      <protection hidden="1"/>
    </xf>
    <xf numFmtId="0" fontId="21" fillId="6" borderId="0" xfId="0" applyFont="1" applyFill="1" applyAlignment="1" applyProtection="1">
      <alignment horizontal="left" vertical="center" wrapText="1" shrinkToFit="1"/>
      <protection hidden="1"/>
    </xf>
    <xf numFmtId="0" fontId="21" fillId="6" borderId="7" xfId="0" applyFont="1" applyFill="1" applyBorder="1" applyAlignment="1" applyProtection="1">
      <alignment horizontal="left" vertical="center" wrapText="1" shrinkToFit="1"/>
      <protection hidden="1"/>
    </xf>
    <xf numFmtId="182" fontId="21" fillId="6" borderId="0" xfId="0" applyNumberFormat="1" applyFont="1" applyFill="1" applyAlignment="1" applyProtection="1">
      <alignment horizontal="right" vertical="center"/>
      <protection hidden="1"/>
    </xf>
    <xf numFmtId="0" fontId="21" fillId="2" borderId="20" xfId="0" applyFont="1" applyFill="1" applyBorder="1" applyAlignment="1" applyProtection="1">
      <alignment horizontal="center" vertical="center"/>
      <protection hidden="1"/>
    </xf>
    <xf numFmtId="0" fontId="21" fillId="2" borderId="2" xfId="0" applyFont="1" applyFill="1" applyBorder="1" applyAlignment="1" applyProtection="1">
      <alignment horizontal="center" vertical="center"/>
      <protection hidden="1"/>
    </xf>
    <xf numFmtId="0" fontId="21" fillId="2" borderId="21" xfId="0" applyFont="1" applyFill="1" applyBorder="1" applyAlignment="1" applyProtection="1">
      <alignment horizontal="center" vertical="center"/>
      <protection hidden="1"/>
    </xf>
    <xf numFmtId="0" fontId="21" fillId="6" borderId="15" xfId="0" applyFont="1" applyFill="1" applyBorder="1" applyAlignment="1" applyProtection="1">
      <alignment horizontal="left" vertical="center" wrapText="1" shrinkToFit="1"/>
      <protection hidden="1"/>
    </xf>
    <xf numFmtId="0" fontId="21" fillId="6" borderId="5" xfId="0" applyFont="1" applyFill="1" applyBorder="1" applyAlignment="1" applyProtection="1">
      <alignment horizontal="left" vertical="center" wrapText="1" shrinkToFit="1"/>
      <protection hidden="1"/>
    </xf>
    <xf numFmtId="0" fontId="21" fillId="6" borderId="6" xfId="0" applyFont="1" applyFill="1" applyBorder="1" applyAlignment="1" applyProtection="1">
      <alignment horizontal="left" vertical="center" wrapText="1" shrinkToFit="1"/>
      <protection hidden="1"/>
    </xf>
    <xf numFmtId="0" fontId="21" fillId="6" borderId="16" xfId="0" applyFont="1" applyFill="1" applyBorder="1" applyAlignment="1" applyProtection="1">
      <alignment horizontal="left" vertical="center" wrapText="1" shrinkToFit="1"/>
      <protection hidden="1"/>
    </xf>
    <xf numFmtId="0" fontId="21" fillId="6" borderId="4" xfId="0" applyFont="1" applyFill="1" applyBorder="1" applyAlignment="1" applyProtection="1">
      <alignment horizontal="left" vertical="center" wrapText="1" shrinkToFit="1"/>
      <protection hidden="1"/>
    </xf>
    <xf numFmtId="0" fontId="11" fillId="2" borderId="5" xfId="0" applyFont="1" applyFill="1" applyBorder="1" applyAlignment="1" applyProtection="1">
      <alignment horizontal="distributed" vertical="center" wrapText="1"/>
      <protection hidden="1"/>
    </xf>
    <xf numFmtId="0" fontId="11" fillId="2" borderId="7" xfId="0" applyFont="1" applyFill="1" applyBorder="1" applyAlignment="1" applyProtection="1">
      <alignment horizontal="distributed" vertical="center" wrapText="1"/>
      <protection hidden="1"/>
    </xf>
    <xf numFmtId="188" fontId="21" fillId="6" borderId="15" xfId="0" applyNumberFormat="1" applyFont="1" applyFill="1" applyBorder="1" applyAlignment="1" applyProtection="1">
      <alignment horizontal="center" vertical="center"/>
      <protection hidden="1"/>
    </xf>
    <xf numFmtId="188" fontId="21" fillId="6" borderId="5" xfId="0" applyNumberFormat="1" applyFont="1" applyFill="1" applyBorder="1" applyAlignment="1" applyProtection="1">
      <alignment horizontal="center" vertical="center"/>
      <protection hidden="1"/>
    </xf>
    <xf numFmtId="188" fontId="21" fillId="6" borderId="6" xfId="0" applyNumberFormat="1" applyFont="1" applyFill="1" applyBorder="1" applyAlignment="1" applyProtection="1">
      <alignment horizontal="center" vertical="center"/>
      <protection hidden="1"/>
    </xf>
    <xf numFmtId="188" fontId="21" fillId="6" borderId="12" xfId="0" applyNumberFormat="1" applyFont="1" applyFill="1" applyBorder="1" applyAlignment="1" applyProtection="1">
      <alignment horizontal="center" vertical="center"/>
      <protection hidden="1"/>
    </xf>
    <xf numFmtId="188" fontId="21" fillId="6" borderId="7" xfId="0" applyNumberFormat="1" applyFont="1" applyFill="1" applyBorder="1" applyAlignment="1" applyProtection="1">
      <alignment horizontal="center" vertical="center"/>
      <protection hidden="1"/>
    </xf>
    <xf numFmtId="188" fontId="21" fillId="6" borderId="13" xfId="0" applyNumberFormat="1" applyFont="1" applyFill="1" applyBorder="1" applyAlignment="1" applyProtection="1">
      <alignment horizontal="center" vertical="center"/>
      <protection hidden="1"/>
    </xf>
    <xf numFmtId="188" fontId="21" fillId="6" borderId="7" xfId="0" applyNumberFormat="1" applyFont="1" applyFill="1" applyBorder="1" applyAlignment="1" applyProtection="1">
      <alignment horizontal="center" vertical="center" wrapText="1"/>
      <protection hidden="1"/>
    </xf>
    <xf numFmtId="188" fontId="21" fillId="6" borderId="13" xfId="0" applyNumberFormat="1" applyFont="1" applyFill="1" applyBorder="1" applyAlignment="1" applyProtection="1">
      <alignment horizontal="center" vertical="center" wrapText="1"/>
      <protection hidden="1"/>
    </xf>
    <xf numFmtId="0" fontId="21" fillId="6" borderId="7" xfId="0" applyFont="1" applyFill="1" applyBorder="1" applyAlignment="1" applyProtection="1">
      <alignment vertical="center" shrinkToFit="1"/>
      <protection hidden="1"/>
    </xf>
    <xf numFmtId="0" fontId="21" fillId="2" borderId="0" xfId="0" applyFont="1" applyFill="1" applyAlignment="1" applyProtection="1">
      <alignment horizontal="center" vertical="center"/>
      <protection hidden="1"/>
    </xf>
    <xf numFmtId="188" fontId="21" fillId="6" borderId="16" xfId="0" applyNumberFormat="1" applyFont="1" applyFill="1" applyBorder="1" applyAlignment="1" applyProtection="1">
      <alignment horizontal="center" vertical="center" shrinkToFit="1"/>
      <protection hidden="1"/>
    </xf>
    <xf numFmtId="188" fontId="21" fillId="6" borderId="0" xfId="0" applyNumberFormat="1" applyFont="1" applyFill="1" applyAlignment="1" applyProtection="1">
      <alignment horizontal="center" vertical="center" shrinkToFit="1"/>
      <protection hidden="1"/>
    </xf>
    <xf numFmtId="188" fontId="21" fillId="6" borderId="4" xfId="0" applyNumberFormat="1" applyFont="1" applyFill="1" applyBorder="1" applyAlignment="1" applyProtection="1">
      <alignment horizontal="center" vertical="center" shrinkToFit="1"/>
      <protection hidden="1"/>
    </xf>
    <xf numFmtId="0" fontId="21" fillId="7" borderId="5" xfId="0" applyFont="1" applyFill="1" applyBorder="1" applyAlignment="1" applyProtection="1">
      <alignment horizontal="distributed" vertical="center" wrapText="1"/>
      <protection hidden="1"/>
    </xf>
    <xf numFmtId="0" fontId="21" fillId="7" borderId="0" xfId="0" applyFont="1" applyFill="1" applyAlignment="1" applyProtection="1">
      <alignment horizontal="distributed" vertical="center" wrapText="1"/>
      <protection hidden="1"/>
    </xf>
    <xf numFmtId="0" fontId="21" fillId="7" borderId="63" xfId="0" applyFont="1" applyFill="1" applyBorder="1" applyAlignment="1" applyProtection="1">
      <alignment horizontal="distributed" vertical="center" wrapText="1"/>
      <protection hidden="1"/>
    </xf>
    <xf numFmtId="188" fontId="21" fillId="6" borderId="0" xfId="0" applyNumberFormat="1" applyFont="1" applyFill="1" applyAlignment="1" applyProtection="1">
      <alignment horizontal="center" vertical="center" wrapText="1"/>
      <protection hidden="1"/>
    </xf>
    <xf numFmtId="188" fontId="21" fillId="6" borderId="4" xfId="0" applyNumberFormat="1" applyFont="1" applyFill="1" applyBorder="1" applyAlignment="1" applyProtection="1">
      <alignment horizontal="center" vertical="center" wrapText="1"/>
      <protection hidden="1"/>
    </xf>
    <xf numFmtId="188" fontId="21" fillId="6" borderId="63" xfId="0" applyNumberFormat="1" applyFont="1" applyFill="1" applyBorder="1" applyAlignment="1" applyProtection="1">
      <alignment horizontal="center" vertical="center" wrapText="1"/>
      <protection hidden="1"/>
    </xf>
    <xf numFmtId="188" fontId="21" fillId="6" borderId="64" xfId="0" applyNumberFormat="1" applyFont="1" applyFill="1" applyBorder="1" applyAlignment="1" applyProtection="1">
      <alignment horizontal="center" vertical="center" wrapText="1"/>
      <protection hidden="1"/>
    </xf>
    <xf numFmtId="0" fontId="21" fillId="2" borderId="63" xfId="0" applyFont="1" applyFill="1" applyBorder="1" applyAlignment="1" applyProtection="1">
      <alignment horizontal="distributed" vertical="center"/>
      <protection hidden="1"/>
    </xf>
    <xf numFmtId="188" fontId="21" fillId="6" borderId="65" xfId="0" applyNumberFormat="1" applyFont="1" applyFill="1" applyBorder="1" applyAlignment="1" applyProtection="1">
      <alignment horizontal="center" vertical="center" shrinkToFit="1"/>
      <protection hidden="1"/>
    </xf>
    <xf numFmtId="188" fontId="21" fillId="6" borderId="63" xfId="0" applyNumberFormat="1" applyFont="1" applyFill="1" applyBorder="1" applyAlignment="1" applyProtection="1">
      <alignment horizontal="center" vertical="center" shrinkToFit="1"/>
      <protection hidden="1"/>
    </xf>
    <xf numFmtId="188" fontId="21" fillId="6" borderId="64" xfId="0" applyNumberFormat="1" applyFont="1" applyFill="1" applyBorder="1" applyAlignment="1" applyProtection="1">
      <alignment horizontal="center" vertical="center" shrinkToFit="1"/>
      <protection hidden="1"/>
    </xf>
    <xf numFmtId="0" fontId="21" fillId="7" borderId="5" xfId="0" applyFont="1" applyFill="1" applyBorder="1" applyAlignment="1" applyProtection="1">
      <alignment vertical="center"/>
      <protection hidden="1"/>
    </xf>
    <xf numFmtId="0" fontId="11" fillId="2" borderId="63" xfId="0" applyFont="1" applyFill="1" applyBorder="1" applyAlignment="1" applyProtection="1">
      <alignment horizontal="distributed" vertical="center" wrapText="1"/>
      <protection hidden="1"/>
    </xf>
    <xf numFmtId="0" fontId="21" fillId="6" borderId="0" xfId="0" applyFont="1" applyFill="1" applyAlignment="1" applyProtection="1">
      <alignment vertical="center"/>
      <protection hidden="1"/>
    </xf>
    <xf numFmtId="0" fontId="21" fillId="6" borderId="4" xfId="0" applyFont="1" applyFill="1" applyBorder="1" applyAlignment="1" applyProtection="1">
      <alignment vertical="center"/>
      <protection hidden="1"/>
    </xf>
    <xf numFmtId="0" fontId="21" fillId="6" borderId="63" xfId="0" applyFont="1" applyFill="1" applyBorder="1" applyAlignment="1" applyProtection="1">
      <alignment vertical="center"/>
      <protection hidden="1"/>
    </xf>
    <xf numFmtId="0" fontId="21" fillId="6" borderId="64" xfId="0" applyFont="1" applyFill="1" applyBorder="1" applyAlignment="1" applyProtection="1">
      <alignment vertical="center"/>
      <protection hidden="1"/>
    </xf>
    <xf numFmtId="0" fontId="42" fillId="2" borderId="0" xfId="0" applyFont="1" applyFill="1" applyAlignment="1" applyProtection="1">
      <alignment vertical="center"/>
      <protection hidden="1"/>
    </xf>
    <xf numFmtId="0" fontId="21" fillId="6" borderId="63" xfId="0" applyFont="1" applyFill="1" applyBorder="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6" borderId="2" xfId="0" applyFont="1" applyFill="1" applyBorder="1" applyAlignment="1" applyProtection="1">
      <alignment vertical="center" wrapText="1" shrinkToFit="1"/>
      <protection hidden="1"/>
    </xf>
    <xf numFmtId="0" fontId="14" fillId="2" borderId="0" xfId="0" applyFont="1" applyFill="1" applyAlignment="1" applyProtection="1">
      <alignment vertical="center" shrinkToFit="1"/>
      <protection hidden="1"/>
    </xf>
    <xf numFmtId="0" fontId="14" fillId="2" borderId="0" xfId="0" applyFont="1" applyFill="1" applyAlignment="1" applyProtection="1">
      <alignment horizontal="right" vertical="center" shrinkToFit="1"/>
      <protection hidden="1"/>
    </xf>
    <xf numFmtId="0" fontId="21" fillId="2" borderId="15" xfId="0" applyFont="1" applyFill="1" applyBorder="1" applyAlignment="1" applyProtection="1">
      <alignment horizontal="distributed" vertical="center"/>
      <protection hidden="1"/>
    </xf>
    <xf numFmtId="0" fontId="21" fillId="2" borderId="6" xfId="0" applyFont="1" applyFill="1" applyBorder="1" applyAlignment="1" applyProtection="1">
      <alignment horizontal="distributed" vertical="center"/>
      <protection hidden="1"/>
    </xf>
    <xf numFmtId="0" fontId="21" fillId="2" borderId="12" xfId="0" applyFont="1" applyFill="1" applyBorder="1" applyAlignment="1" applyProtection="1">
      <alignment horizontal="distributed" vertical="center"/>
      <protection hidden="1"/>
    </xf>
    <xf numFmtId="0" fontId="21" fillId="2" borderId="13" xfId="0" applyFont="1" applyFill="1" applyBorder="1" applyAlignment="1" applyProtection="1">
      <alignment horizontal="distributed" vertical="center"/>
      <protection hidden="1"/>
    </xf>
    <xf numFmtId="0" fontId="33" fillId="0" borderId="31" xfId="0" applyFont="1" applyBorder="1" applyAlignment="1" applyProtection="1">
      <alignment horizontal="left" vertical="center"/>
      <protection hidden="1"/>
    </xf>
    <xf numFmtId="0" fontId="33" fillId="0" borderId="51" xfId="0" applyFont="1" applyBorder="1" applyAlignment="1" applyProtection="1">
      <alignment horizontal="left" vertical="center"/>
      <protection hidden="1"/>
    </xf>
    <xf numFmtId="0" fontId="33" fillId="0" borderId="23" xfId="0" applyFont="1" applyBorder="1" applyAlignment="1" applyProtection="1">
      <alignment horizontal="left" vertical="center"/>
      <protection hidden="1"/>
    </xf>
    <xf numFmtId="0" fontId="33" fillId="3" borderId="31" xfId="0" applyFont="1" applyFill="1" applyBorder="1" applyAlignment="1" applyProtection="1">
      <alignment horizontal="left" vertical="center" shrinkToFit="1"/>
      <protection locked="0" hidden="1"/>
    </xf>
    <xf numFmtId="0" fontId="33" fillId="3" borderId="51" xfId="0" applyFont="1" applyFill="1" applyBorder="1" applyAlignment="1" applyProtection="1">
      <alignment horizontal="left" vertical="center" shrinkToFit="1"/>
      <protection locked="0" hidden="1"/>
    </xf>
    <xf numFmtId="0" fontId="33" fillId="3" borderId="27" xfId="0" applyFont="1" applyFill="1" applyBorder="1" applyAlignment="1" applyProtection="1">
      <alignment horizontal="left" vertical="center" shrinkToFit="1"/>
      <protection locked="0" hidden="1"/>
    </xf>
    <xf numFmtId="0" fontId="33" fillId="0" borderId="20" xfId="0" applyFont="1" applyBorder="1" applyAlignment="1" applyProtection="1">
      <alignment horizontal="center" vertical="center"/>
      <protection hidden="1"/>
    </xf>
    <xf numFmtId="0" fontId="33" fillId="0" borderId="2" xfId="0" applyFont="1" applyBorder="1" applyAlignment="1" applyProtection="1">
      <alignment horizontal="center" vertical="center"/>
      <protection hidden="1"/>
    </xf>
    <xf numFmtId="0" fontId="33" fillId="3" borderId="2" xfId="0" applyFont="1" applyFill="1" applyBorder="1" applyAlignment="1" applyProtection="1">
      <alignment horizontal="center" vertical="center" shrinkToFit="1"/>
      <protection locked="0" hidden="1"/>
    </xf>
    <xf numFmtId="0" fontId="33" fillId="0" borderId="2" xfId="0" applyFont="1" applyBorder="1" applyAlignment="1" applyProtection="1">
      <alignment horizontal="center" vertical="center"/>
      <protection locked="0" hidden="1"/>
    </xf>
    <xf numFmtId="0" fontId="33" fillId="3" borderId="21" xfId="0" applyFont="1" applyFill="1" applyBorder="1" applyAlignment="1" applyProtection="1">
      <alignment horizontal="center" vertical="center" shrinkToFit="1"/>
      <protection locked="0" hidden="1"/>
    </xf>
    <xf numFmtId="0" fontId="33" fillId="3" borderId="68" xfId="0" applyFont="1" applyFill="1" applyBorder="1" applyAlignment="1" applyProtection="1">
      <alignment horizontal="left" vertical="center" wrapText="1"/>
      <protection locked="0" hidden="1"/>
    </xf>
    <xf numFmtId="0" fontId="33" fillId="3" borderId="72" xfId="0" applyFont="1" applyFill="1" applyBorder="1" applyAlignment="1" applyProtection="1">
      <alignment horizontal="left" vertical="center"/>
      <protection locked="0" hidden="1"/>
    </xf>
    <xf numFmtId="0" fontId="33" fillId="3" borderId="67" xfId="0" applyFont="1" applyFill="1" applyBorder="1" applyAlignment="1" applyProtection="1">
      <alignment horizontal="left" vertical="center"/>
      <protection locked="0" hidden="1"/>
    </xf>
    <xf numFmtId="0" fontId="33" fillId="0" borderId="68" xfId="0" applyFont="1" applyBorder="1" applyAlignment="1" applyProtection="1">
      <alignment vertical="center" wrapText="1"/>
      <protection hidden="1"/>
    </xf>
    <xf numFmtId="0" fontId="33" fillId="0" borderId="72" xfId="0" applyFont="1" applyBorder="1" applyAlignment="1" applyProtection="1">
      <alignment vertical="center"/>
      <protection hidden="1"/>
    </xf>
    <xf numFmtId="0" fontId="33" fillId="0" borderId="69" xfId="0" applyFont="1" applyBorder="1" applyAlignment="1" applyProtection="1">
      <alignment vertical="center"/>
      <protection hidden="1"/>
    </xf>
    <xf numFmtId="0" fontId="33" fillId="0" borderId="31" xfId="0" applyFont="1" applyBorder="1" applyAlignment="1" applyProtection="1">
      <alignment vertical="center" wrapText="1"/>
      <protection hidden="1"/>
    </xf>
    <xf numFmtId="0" fontId="33" fillId="0" borderId="51" xfId="0" applyFont="1" applyBorder="1" applyAlignment="1" applyProtection="1">
      <alignment vertical="center"/>
      <protection hidden="1"/>
    </xf>
    <xf numFmtId="0" fontId="33" fillId="0" borderId="23" xfId="0" applyFont="1" applyBorder="1" applyAlignment="1" applyProtection="1">
      <alignment vertical="center"/>
      <protection hidden="1"/>
    </xf>
    <xf numFmtId="0" fontId="50" fillId="3" borderId="31" xfId="0" applyFont="1" applyFill="1" applyBorder="1" applyAlignment="1" applyProtection="1">
      <alignment horizontal="left" vertical="center" wrapText="1"/>
      <protection locked="0" hidden="1"/>
    </xf>
    <xf numFmtId="0" fontId="50" fillId="3" borderId="51" xfId="0" applyFont="1" applyFill="1" applyBorder="1" applyAlignment="1" applyProtection="1">
      <alignment horizontal="left" vertical="center"/>
      <protection locked="0" hidden="1"/>
    </xf>
    <xf numFmtId="0" fontId="50" fillId="3" borderId="27" xfId="0" applyFont="1" applyFill="1" applyBorder="1" applyAlignment="1" applyProtection="1">
      <alignment horizontal="left" vertical="center"/>
      <protection locked="0" hidden="1"/>
    </xf>
    <xf numFmtId="0" fontId="33" fillId="0" borderId="31" xfId="0" applyFont="1" applyBorder="1" applyAlignment="1" applyProtection="1">
      <alignment vertical="center"/>
      <protection hidden="1"/>
    </xf>
    <xf numFmtId="14" fontId="33" fillId="3" borderId="31" xfId="0" applyNumberFormat="1" applyFont="1" applyFill="1" applyBorder="1" applyAlignment="1" applyProtection="1">
      <alignment horizontal="center" vertical="center"/>
      <protection locked="0" hidden="1"/>
    </xf>
    <xf numFmtId="0" fontId="33" fillId="3" borderId="51" xfId="0" applyFont="1" applyFill="1" applyBorder="1" applyAlignment="1" applyProtection="1">
      <alignment horizontal="center" vertical="center"/>
      <protection locked="0" hidden="1"/>
    </xf>
    <xf numFmtId="0" fontId="33" fillId="3" borderId="27" xfId="0" applyFont="1" applyFill="1" applyBorder="1" applyAlignment="1" applyProtection="1">
      <alignment horizontal="center" vertical="center"/>
      <protection locked="0" hidden="1"/>
    </xf>
    <xf numFmtId="0" fontId="33" fillId="0" borderId="21"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182" fontId="33" fillId="6" borderId="0" xfId="0" applyNumberFormat="1" applyFont="1" applyFill="1" applyAlignment="1" applyProtection="1">
      <alignment horizontal="right" vertical="center"/>
      <protection hidden="1"/>
    </xf>
    <xf numFmtId="0" fontId="2" fillId="2" borderId="0" xfId="0" applyFont="1" applyFill="1" applyAlignment="1" applyProtection="1">
      <alignment horizontal="distributed" vertical="center"/>
      <protection hidden="1"/>
    </xf>
    <xf numFmtId="0" fontId="2" fillId="2" borderId="0" xfId="0" applyFont="1" applyFill="1" applyAlignment="1" applyProtection="1">
      <alignment horizontal="distributed" vertical="center" shrinkToFit="1"/>
      <protection hidden="1"/>
    </xf>
    <xf numFmtId="0" fontId="33" fillId="6" borderId="7" xfId="0" applyFont="1" applyFill="1" applyBorder="1" applyAlignment="1" applyProtection="1">
      <alignment vertical="center" wrapText="1" shrinkToFit="1"/>
      <protection hidden="1"/>
    </xf>
    <xf numFmtId="0" fontId="33" fillId="6" borderId="0" xfId="0" applyFont="1" applyFill="1" applyAlignment="1" applyProtection="1">
      <alignment horizontal="left" vertical="center" shrinkToFit="1"/>
      <protection hidden="1"/>
    </xf>
    <xf numFmtId="0" fontId="33" fillId="6" borderId="2" xfId="0" applyFont="1" applyFill="1" applyBorder="1" applyAlignment="1" applyProtection="1">
      <alignment vertical="center" shrinkToFit="1"/>
      <protection hidden="1"/>
    </xf>
    <xf numFmtId="0" fontId="33" fillId="0" borderId="20" xfId="0" applyFont="1" applyBorder="1" applyAlignment="1" applyProtection="1">
      <alignment vertical="center"/>
      <protection hidden="1"/>
    </xf>
    <xf numFmtId="0" fontId="33" fillId="0" borderId="2" xfId="0" applyFont="1" applyBorder="1" applyAlignment="1" applyProtection="1">
      <alignment vertical="center"/>
      <protection hidden="1"/>
    </xf>
    <xf numFmtId="0" fontId="33" fillId="6" borderId="31" xfId="0" applyFont="1" applyFill="1" applyBorder="1" applyAlignment="1" applyProtection="1">
      <alignment vertical="center" shrinkToFit="1"/>
      <protection hidden="1"/>
    </xf>
    <xf numFmtId="0" fontId="33" fillId="6" borderId="51" xfId="0" applyFont="1" applyFill="1" applyBorder="1" applyAlignment="1" applyProtection="1">
      <alignment vertical="center" shrinkToFit="1"/>
      <protection hidden="1"/>
    </xf>
    <xf numFmtId="0" fontId="33" fillId="6" borderId="27" xfId="0" applyFont="1" applyFill="1" applyBorder="1" applyAlignment="1" applyProtection="1">
      <alignment vertical="center" shrinkToFit="1"/>
      <protection hidden="1"/>
    </xf>
    <xf numFmtId="0" fontId="33" fillId="0" borderId="65" xfId="0" applyFont="1" applyBorder="1" applyAlignment="1" applyProtection="1">
      <alignment vertical="center"/>
      <protection hidden="1"/>
    </xf>
    <xf numFmtId="0" fontId="33" fillId="0" borderId="63" xfId="0" applyFont="1" applyBorder="1" applyAlignment="1" applyProtection="1">
      <alignment vertical="center"/>
      <protection hidden="1"/>
    </xf>
    <xf numFmtId="0" fontId="33" fillId="3" borderId="68" xfId="0" applyFont="1" applyFill="1" applyBorder="1" applyAlignment="1" applyProtection="1">
      <alignment vertical="center" shrinkToFit="1"/>
      <protection locked="0" hidden="1"/>
    </xf>
    <xf numFmtId="0" fontId="33" fillId="3" borderId="72" xfId="0" applyFont="1" applyFill="1" applyBorder="1" applyAlignment="1" applyProtection="1">
      <alignment vertical="center" shrinkToFit="1"/>
      <protection locked="0" hidden="1"/>
    </xf>
    <xf numFmtId="0" fontId="33" fillId="3" borderId="67" xfId="0" applyFont="1" applyFill="1" applyBorder="1" applyAlignment="1" applyProtection="1">
      <alignment vertical="center" shrinkToFit="1"/>
      <protection locked="0" hidden="1"/>
    </xf>
    <xf numFmtId="0" fontId="33" fillId="0" borderId="31"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33" fillId="0" borderId="27"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3" fillId="3" borderId="31" xfId="0" applyFont="1" applyFill="1" applyBorder="1" applyAlignment="1" applyProtection="1">
      <alignment horizontal="center" vertical="center" shrinkToFit="1"/>
      <protection locked="0" hidden="1"/>
    </xf>
    <xf numFmtId="0" fontId="33" fillId="3" borderId="51" xfId="0" applyFont="1" applyFill="1" applyBorder="1" applyAlignment="1" applyProtection="1">
      <alignment horizontal="center" vertical="center" shrinkToFit="1"/>
      <protection locked="0" hidden="1"/>
    </xf>
    <xf numFmtId="0" fontId="33" fillId="3" borderId="27" xfId="0" applyFont="1" applyFill="1" applyBorder="1" applyAlignment="1" applyProtection="1">
      <alignment horizontal="center" vertical="center" shrinkToFit="1"/>
      <protection locked="0" hidden="1"/>
    </xf>
    <xf numFmtId="0" fontId="33" fillId="3" borderId="3" xfId="0" applyFont="1" applyFill="1" applyBorder="1" applyAlignment="1" applyProtection="1">
      <alignment horizontal="center" vertical="center" shrinkToFit="1"/>
      <protection locked="0" hidden="1"/>
    </xf>
    <xf numFmtId="0" fontId="33" fillId="0" borderId="68" xfId="0" applyFont="1" applyBorder="1" applyAlignment="1" applyProtection="1">
      <alignment vertical="center"/>
      <protection hidden="1"/>
    </xf>
    <xf numFmtId="14" fontId="33" fillId="3" borderId="68" xfId="0" applyNumberFormat="1" applyFont="1" applyFill="1" applyBorder="1" applyAlignment="1" applyProtection="1">
      <alignment horizontal="center" vertical="center" shrinkToFit="1"/>
      <protection locked="0" hidden="1"/>
    </xf>
    <xf numFmtId="0" fontId="33" fillId="3" borderId="72" xfId="0" applyFont="1" applyFill="1" applyBorder="1" applyAlignment="1" applyProtection="1">
      <alignment horizontal="center" vertical="center" shrinkToFit="1"/>
      <protection locked="0" hidden="1"/>
    </xf>
    <xf numFmtId="0" fontId="33" fillId="3" borderId="67" xfId="0" applyFont="1" applyFill="1" applyBorder="1" applyAlignment="1" applyProtection="1">
      <alignment horizontal="center" vertical="center" shrinkToFit="1"/>
      <protection locked="0" hidden="1"/>
    </xf>
    <xf numFmtId="14" fontId="33" fillId="3" borderId="66" xfId="0" applyNumberFormat="1" applyFont="1" applyFill="1" applyBorder="1" applyAlignment="1" applyProtection="1">
      <alignment horizontal="center" vertical="center" shrinkToFit="1"/>
      <protection locked="0" hidden="1"/>
    </xf>
    <xf numFmtId="55" fontId="33" fillId="3" borderId="31" xfId="0" applyNumberFormat="1" applyFont="1" applyFill="1" applyBorder="1" applyAlignment="1" applyProtection="1">
      <alignment horizontal="center" vertical="center" shrinkToFit="1"/>
      <protection locked="0" hidden="1"/>
    </xf>
    <xf numFmtId="0" fontId="33" fillId="7" borderId="43" xfId="0" applyFont="1" applyFill="1" applyBorder="1" applyAlignment="1" applyProtection="1">
      <alignment horizontal="right"/>
      <protection hidden="1"/>
    </xf>
    <xf numFmtId="0" fontId="2" fillId="2" borderId="0" xfId="0" applyFont="1" applyFill="1" applyAlignment="1" applyProtection="1">
      <alignment vertical="center" wrapText="1"/>
      <protection hidden="1"/>
    </xf>
    <xf numFmtId="0" fontId="2" fillId="2" borderId="0" xfId="0" applyFont="1" applyFill="1" applyAlignment="1" applyProtection="1">
      <alignment vertical="center"/>
      <protection hidden="1"/>
    </xf>
    <xf numFmtId="0" fontId="39" fillId="7" borderId="44" xfId="0" applyFont="1" applyFill="1" applyBorder="1" applyAlignment="1" applyProtection="1">
      <alignment horizontal="left" vertical="center"/>
      <protection hidden="1"/>
    </xf>
    <xf numFmtId="0" fontId="39" fillId="7" borderId="0" xfId="0" applyFont="1" applyFill="1" applyAlignment="1" applyProtection="1">
      <alignment horizontal="left" vertical="center"/>
      <protection hidden="1"/>
    </xf>
    <xf numFmtId="0" fontId="39" fillId="7" borderId="38" xfId="0" applyFont="1" applyFill="1" applyBorder="1" applyAlignment="1" applyProtection="1">
      <alignment horizontal="left" vertical="center"/>
      <protection hidden="1"/>
    </xf>
    <xf numFmtId="0" fontId="39" fillId="7" borderId="39" xfId="0" applyFont="1" applyFill="1" applyBorder="1" applyAlignment="1" applyProtection="1">
      <alignment horizontal="left" vertical="center"/>
      <protection hidden="1"/>
    </xf>
    <xf numFmtId="0" fontId="39" fillId="7" borderId="40" xfId="0" applyFont="1" applyFill="1" applyBorder="1" applyAlignment="1" applyProtection="1">
      <alignment horizontal="left" vertical="center"/>
      <protection hidden="1"/>
    </xf>
    <xf numFmtId="0" fontId="39" fillId="7" borderId="41" xfId="0" applyFont="1" applyFill="1" applyBorder="1" applyAlignment="1" applyProtection="1">
      <alignment horizontal="left" vertical="center"/>
      <protection hidden="1"/>
    </xf>
    <xf numFmtId="0" fontId="39" fillId="0" borderId="42" xfId="0" applyFont="1" applyBorder="1" applyAlignment="1" applyProtection="1">
      <alignment horizontal="left" vertical="center"/>
      <protection hidden="1"/>
    </xf>
    <xf numFmtId="0" fontId="39" fillId="0" borderId="43" xfId="0" applyFont="1" applyBorder="1" applyAlignment="1" applyProtection="1">
      <alignment horizontal="left" vertical="center"/>
      <protection hidden="1"/>
    </xf>
    <xf numFmtId="0" fontId="39" fillId="0" borderId="45" xfId="0" applyFont="1" applyBorder="1" applyAlignment="1" applyProtection="1">
      <alignment horizontal="left" vertical="center"/>
      <protection hidden="1"/>
    </xf>
    <xf numFmtId="0" fontId="39" fillId="7" borderId="44" xfId="0" applyFont="1" applyFill="1" applyBorder="1" applyAlignment="1" applyProtection="1">
      <alignment horizontal="left" vertical="center" wrapText="1"/>
      <protection hidden="1"/>
    </xf>
    <xf numFmtId="0" fontId="11" fillId="6" borderId="48" xfId="0" applyFont="1" applyFill="1" applyBorder="1" applyAlignment="1" applyProtection="1">
      <alignment horizontal="center" vertical="center" textRotation="255" shrinkToFit="1"/>
      <protection hidden="1"/>
    </xf>
    <xf numFmtId="0" fontId="11" fillId="6" borderId="26" xfId="0" applyFont="1" applyFill="1" applyBorder="1" applyAlignment="1" applyProtection="1">
      <alignment horizontal="center" vertical="center" textRotation="255" shrinkToFit="1"/>
      <protection hidden="1"/>
    </xf>
    <xf numFmtId="0" fontId="11" fillId="3" borderId="20" xfId="0" applyFont="1" applyFill="1" applyBorder="1" applyAlignment="1" applyProtection="1">
      <alignment horizontal="distributed" vertical="center" wrapText="1" justifyLastLine="1"/>
      <protection locked="0" hidden="1"/>
    </xf>
    <xf numFmtId="0" fontId="11" fillId="3" borderId="2" xfId="0" applyFont="1" applyFill="1" applyBorder="1" applyAlignment="1" applyProtection="1">
      <alignment horizontal="distributed" vertical="center" wrapText="1" justifyLastLine="1"/>
      <protection locked="0" hidden="1"/>
    </xf>
    <xf numFmtId="0" fontId="11" fillId="3" borderId="21" xfId="0" applyFont="1" applyFill="1" applyBorder="1" applyAlignment="1" applyProtection="1">
      <alignment horizontal="distributed" vertical="center" wrapText="1" justifyLastLine="1"/>
      <protection locked="0" hidden="1"/>
    </xf>
    <xf numFmtId="0" fontId="11" fillId="0" borderId="20" xfId="0" applyFont="1" applyBorder="1" applyAlignment="1" applyProtection="1">
      <alignment horizontal="distributed" vertical="center"/>
      <protection hidden="1"/>
    </xf>
    <xf numFmtId="0" fontId="11" fillId="0" borderId="2" xfId="0" applyFont="1" applyBorder="1" applyAlignment="1" applyProtection="1">
      <alignment horizontal="distributed" vertical="center"/>
      <protection hidden="1"/>
    </xf>
    <xf numFmtId="0" fontId="11" fillId="0" borderId="21" xfId="0" applyFont="1" applyBorder="1" applyAlignment="1" applyProtection="1">
      <alignment horizontal="distributed" vertical="center"/>
      <protection hidden="1"/>
    </xf>
    <xf numFmtId="0" fontId="11" fillId="0" borderId="15" xfId="0" applyFont="1" applyBorder="1" applyAlignment="1" applyProtection="1">
      <alignment horizontal="distributed" vertical="center"/>
      <protection hidden="1"/>
    </xf>
    <xf numFmtId="178" fontId="11" fillId="6" borderId="20" xfId="0" applyNumberFormat="1" applyFont="1" applyFill="1" applyBorder="1" applyAlignment="1" applyProtection="1">
      <alignment horizontal="right" vertical="center"/>
      <protection hidden="1"/>
    </xf>
    <xf numFmtId="178" fontId="11" fillId="6" borderId="2" xfId="0" applyNumberFormat="1" applyFont="1" applyFill="1" applyBorder="1" applyAlignment="1" applyProtection="1">
      <alignment horizontal="right" vertical="center"/>
      <protection hidden="1"/>
    </xf>
    <xf numFmtId="0" fontId="11" fillId="6" borderId="20" xfId="0" applyFont="1" applyFill="1" applyBorder="1" applyAlignment="1" applyProtection="1">
      <alignment horizontal="distributed" vertical="center" wrapText="1" justifyLastLine="1"/>
      <protection hidden="1"/>
    </xf>
    <xf numFmtId="0" fontId="11" fillId="6" borderId="2" xfId="0" applyFont="1" applyFill="1" applyBorder="1" applyAlignment="1" applyProtection="1">
      <alignment horizontal="distributed" vertical="center" wrapText="1" justifyLastLine="1"/>
      <protection hidden="1"/>
    </xf>
    <xf numFmtId="0" fontId="11" fillId="6" borderId="21" xfId="0" applyFont="1" applyFill="1" applyBorder="1" applyAlignment="1" applyProtection="1">
      <alignment horizontal="distributed" vertical="center" wrapText="1" justifyLastLine="1"/>
      <protection hidden="1"/>
    </xf>
    <xf numFmtId="178" fontId="11" fillId="6" borderId="2" xfId="0" applyNumberFormat="1" applyFont="1" applyFill="1" applyBorder="1" applyAlignment="1" applyProtection="1">
      <alignment horizontal="left" vertical="center"/>
      <protection hidden="1"/>
    </xf>
    <xf numFmtId="178" fontId="11" fillId="6" borderId="21" xfId="0" applyNumberFormat="1" applyFont="1" applyFill="1" applyBorder="1" applyAlignment="1" applyProtection="1">
      <alignment horizontal="left" vertical="center"/>
      <protection hidden="1"/>
    </xf>
    <xf numFmtId="0" fontId="11" fillId="0" borderId="20" xfId="0" applyFont="1" applyBorder="1" applyAlignment="1" applyProtection="1">
      <alignment horizontal="center" vertical="center" shrinkToFit="1"/>
      <protection hidden="1"/>
    </xf>
    <xf numFmtId="0" fontId="11" fillId="0" borderId="2" xfId="0" applyFont="1" applyBorder="1" applyAlignment="1" applyProtection="1">
      <alignment horizontal="center" vertical="center" shrinkToFit="1"/>
      <protection hidden="1"/>
    </xf>
    <xf numFmtId="0" fontId="11" fillId="0" borderId="21" xfId="0" applyFont="1" applyBorder="1" applyAlignment="1" applyProtection="1">
      <alignment horizontal="center" vertical="center" shrinkToFit="1"/>
      <protection hidden="1"/>
    </xf>
    <xf numFmtId="0" fontId="11" fillId="0" borderId="20"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1" fillId="0" borderId="16" xfId="0" applyFont="1" applyBorder="1" applyAlignment="1" applyProtection="1">
      <alignment horizontal="center" vertical="center" textRotation="255"/>
      <protection hidden="1"/>
    </xf>
    <xf numFmtId="0" fontId="11" fillId="0" borderId="65" xfId="0" applyFont="1" applyBorder="1" applyAlignment="1" applyProtection="1">
      <alignment horizontal="center" vertical="center" textRotation="255"/>
      <protection hidden="1"/>
    </xf>
    <xf numFmtId="0" fontId="21"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182" fontId="21" fillId="6" borderId="0" xfId="0" applyNumberFormat="1" applyFont="1" applyFill="1" applyAlignment="1" applyProtection="1">
      <alignment horizontal="right" shrinkToFit="1"/>
      <protection hidden="1"/>
    </xf>
    <xf numFmtId="178" fontId="12" fillId="3" borderId="2" xfId="0" applyNumberFormat="1" applyFont="1" applyFill="1" applyBorder="1" applyAlignment="1" applyProtection="1">
      <alignment horizontal="left" vertical="center"/>
      <protection locked="0" hidden="1"/>
    </xf>
    <xf numFmtId="178" fontId="12" fillId="3" borderId="21" xfId="0" applyNumberFormat="1" applyFont="1" applyFill="1" applyBorder="1" applyAlignment="1" applyProtection="1">
      <alignment horizontal="left" vertical="center"/>
      <protection locked="0" hidden="1"/>
    </xf>
    <xf numFmtId="0" fontId="12" fillId="3" borderId="20" xfId="0" applyFont="1" applyFill="1" applyBorder="1" applyAlignment="1" applyProtection="1">
      <alignment horizontal="center" vertical="center" wrapText="1"/>
      <protection locked="0" hidden="1"/>
    </xf>
    <xf numFmtId="0" fontId="11" fillId="3" borderId="2" xfId="0" applyFont="1" applyFill="1" applyBorder="1" applyAlignment="1" applyProtection="1">
      <alignment horizontal="center" vertical="center" wrapText="1"/>
      <protection locked="0" hidden="1"/>
    </xf>
    <xf numFmtId="0" fontId="11" fillId="3" borderId="21" xfId="0" applyFont="1" applyFill="1" applyBorder="1" applyAlignment="1" applyProtection="1">
      <alignment horizontal="center" vertical="center" wrapText="1"/>
      <protection locked="0" hidden="1"/>
    </xf>
    <xf numFmtId="0" fontId="14" fillId="0" borderId="20" xfId="0" applyFont="1" applyBorder="1" applyAlignment="1" applyProtection="1">
      <alignment horizontal="distributed" vertical="center"/>
      <protection hidden="1"/>
    </xf>
    <xf numFmtId="0" fontId="14" fillId="0" borderId="2" xfId="0" applyFont="1" applyBorder="1" applyAlignment="1" applyProtection="1">
      <alignment horizontal="distributed" vertical="center"/>
      <protection hidden="1"/>
    </xf>
    <xf numFmtId="0" fontId="12" fillId="3" borderId="2" xfId="0" applyFont="1" applyFill="1" applyBorder="1" applyAlignment="1" applyProtection="1">
      <alignment horizontal="center" vertical="center" wrapText="1"/>
      <protection locked="0" hidden="1"/>
    </xf>
    <xf numFmtId="0" fontId="12" fillId="3" borderId="21" xfId="0" applyFont="1" applyFill="1" applyBorder="1" applyAlignment="1" applyProtection="1">
      <alignment horizontal="center" vertical="center" wrapText="1"/>
      <protection locked="0" hidden="1"/>
    </xf>
    <xf numFmtId="0" fontId="14" fillId="0" borderId="15" xfId="0" applyFont="1" applyBorder="1" applyAlignment="1" applyProtection="1">
      <alignment horizontal="distributed" vertical="center"/>
      <protection hidden="1"/>
    </xf>
    <xf numFmtId="0" fontId="14" fillId="0" borderId="20" xfId="0" applyFont="1" applyBorder="1" applyAlignment="1" applyProtection="1">
      <alignment horizontal="center" vertical="center"/>
      <protection hidden="1"/>
    </xf>
    <xf numFmtId="0" fontId="14" fillId="0" borderId="2"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3" borderId="48" xfId="0" applyFont="1" applyFill="1" applyBorder="1" applyAlignment="1" applyProtection="1">
      <alignment horizontal="center" vertical="center" textRotation="255"/>
      <protection hidden="1"/>
    </xf>
    <xf numFmtId="0" fontId="12" fillId="3" borderId="26" xfId="0" applyFont="1" applyFill="1" applyBorder="1" applyAlignment="1" applyProtection="1">
      <alignment horizontal="center" vertical="center" textRotation="255"/>
      <protection hidden="1"/>
    </xf>
    <xf numFmtId="0" fontId="14" fillId="0" borderId="21" xfId="0" applyFont="1" applyBorder="1" applyAlignment="1" applyProtection="1">
      <alignment horizontal="distributed" vertical="center"/>
      <protection hidden="1"/>
    </xf>
    <xf numFmtId="0" fontId="66" fillId="7" borderId="20" xfId="0" applyFont="1" applyFill="1" applyBorder="1" applyAlignment="1" applyProtection="1">
      <alignment horizontal="center" vertical="center"/>
      <protection hidden="1"/>
    </xf>
    <xf numFmtId="0" fontId="66" fillId="7" borderId="2" xfId="0" applyFont="1" applyFill="1" applyBorder="1" applyAlignment="1" applyProtection="1">
      <alignment horizontal="center" vertical="center"/>
      <protection hidden="1"/>
    </xf>
    <xf numFmtId="0" fontId="66" fillId="7" borderId="21" xfId="0" applyFont="1" applyFill="1" applyBorder="1" applyAlignment="1" applyProtection="1">
      <alignment horizontal="center" vertical="center"/>
      <protection hidden="1"/>
    </xf>
    <xf numFmtId="0" fontId="12" fillId="0" borderId="16" xfId="0" applyFont="1" applyBorder="1" applyAlignment="1" applyProtection="1">
      <alignment horizontal="center" vertical="center" textRotation="255"/>
      <protection hidden="1"/>
    </xf>
    <xf numFmtId="0" fontId="12" fillId="0" borderId="65" xfId="0" applyFont="1" applyBorder="1" applyAlignment="1" applyProtection="1">
      <alignment horizontal="center" vertical="center" textRotation="255"/>
      <protection hidden="1"/>
    </xf>
    <xf numFmtId="178" fontId="12" fillId="3" borderId="20" xfId="0" applyNumberFormat="1" applyFont="1" applyFill="1" applyBorder="1" applyAlignment="1" applyProtection="1">
      <alignment horizontal="right" vertical="center"/>
      <protection hidden="1"/>
    </xf>
    <xf numFmtId="178" fontId="12" fillId="3" borderId="2" xfId="0" applyNumberFormat="1" applyFont="1" applyFill="1" applyBorder="1" applyAlignment="1" applyProtection="1">
      <alignment horizontal="right" vertical="center"/>
      <protection hidden="1"/>
    </xf>
    <xf numFmtId="0" fontId="21" fillId="0" borderId="20" xfId="0" applyFont="1" applyBorder="1" applyAlignment="1">
      <alignment horizontal="left" vertical="center" wrapText="1"/>
    </xf>
    <xf numFmtId="0" fontId="21" fillId="0" borderId="2" xfId="0" applyFont="1" applyBorder="1" applyAlignment="1">
      <alignment horizontal="left" vertical="center" wrapText="1"/>
    </xf>
    <xf numFmtId="0" fontId="21" fillId="6" borderId="20" xfId="0" applyFont="1" applyFill="1" applyBorder="1" applyAlignment="1" applyProtection="1">
      <alignment vertical="center" wrapText="1"/>
      <protection hidden="1"/>
    </xf>
    <xf numFmtId="0" fontId="21" fillId="6" borderId="2" xfId="0" applyFont="1" applyFill="1" applyBorder="1" applyAlignment="1" applyProtection="1">
      <alignment vertical="center" wrapText="1"/>
      <protection hidden="1"/>
    </xf>
    <xf numFmtId="0" fontId="21" fillId="6" borderId="21" xfId="0" applyFont="1" applyFill="1" applyBorder="1" applyAlignment="1" applyProtection="1">
      <alignment vertical="center" wrapText="1"/>
      <protection hidden="1"/>
    </xf>
    <xf numFmtId="188" fontId="11" fillId="6" borderId="0" xfId="0" applyNumberFormat="1" applyFont="1" applyFill="1" applyProtection="1">
      <protection hidden="1"/>
    </xf>
    <xf numFmtId="0" fontId="21" fillId="6" borderId="31" xfId="0" applyFont="1" applyFill="1" applyBorder="1" applyAlignment="1" applyProtection="1">
      <alignment vertical="center"/>
      <protection hidden="1"/>
    </xf>
    <xf numFmtId="0" fontId="21" fillId="6" borderId="51" xfId="0" applyFont="1" applyFill="1" applyBorder="1" applyAlignment="1" applyProtection="1">
      <alignment vertical="center"/>
      <protection hidden="1"/>
    </xf>
    <xf numFmtId="0" fontId="21" fillId="6" borderId="27" xfId="0" applyFont="1" applyFill="1" applyBorder="1" applyAlignment="1" applyProtection="1">
      <alignment vertical="center"/>
      <protection hidden="1"/>
    </xf>
    <xf numFmtId="0" fontId="21" fillId="0" borderId="20" xfId="0" applyFont="1" applyBorder="1" applyAlignment="1">
      <alignment horizontal="distributed" vertical="center"/>
    </xf>
    <xf numFmtId="0" fontId="21" fillId="0" borderId="2" xfId="0" applyFont="1" applyBorder="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distributed"/>
    </xf>
    <xf numFmtId="0" fontId="11" fillId="6" borderId="7" xfId="0" applyFont="1" applyFill="1" applyBorder="1" applyAlignment="1" applyProtection="1">
      <alignment vertical="center" shrinkToFit="1"/>
      <protection hidden="1"/>
    </xf>
    <xf numFmtId="0" fontId="11" fillId="6" borderId="7" xfId="0" applyFont="1" applyFill="1" applyBorder="1" applyAlignment="1" applyProtection="1">
      <alignment wrapText="1"/>
      <protection hidden="1"/>
    </xf>
    <xf numFmtId="0" fontId="24" fillId="0" borderId="0" xfId="0" applyFont="1" applyAlignment="1">
      <alignment horizontal="center" vertical="center"/>
    </xf>
    <xf numFmtId="0" fontId="21" fillId="2" borderId="0" xfId="0" applyFont="1" applyFill="1" applyAlignment="1">
      <alignment horizontal="left" vertical="center"/>
    </xf>
    <xf numFmtId="0" fontId="21" fillId="0" borderId="0" xfId="0" applyFont="1" applyAlignment="1">
      <alignment vertical="center"/>
    </xf>
    <xf numFmtId="0" fontId="21" fillId="0" borderId="15" xfId="0" applyFont="1" applyBorder="1" applyAlignment="1">
      <alignment horizontal="distributed" vertical="center" wrapText="1"/>
    </xf>
    <xf numFmtId="0" fontId="21" fillId="0" borderId="5"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0" xfId="0" applyFont="1" applyAlignment="1">
      <alignment horizontal="distributed" vertical="center" wrapText="1"/>
    </xf>
    <xf numFmtId="0" fontId="21" fillId="0" borderId="12" xfId="0" applyFont="1" applyBorder="1" applyAlignment="1">
      <alignment horizontal="distributed" vertical="center" wrapText="1"/>
    </xf>
    <xf numFmtId="0" fontId="21" fillId="0" borderId="7" xfId="0" applyFont="1" applyBorder="1" applyAlignment="1">
      <alignment horizontal="distributed" vertical="center" wrapText="1"/>
    </xf>
    <xf numFmtId="0" fontId="21" fillId="6" borderId="7" xfId="0" applyFont="1" applyFill="1" applyBorder="1" applyAlignment="1" applyProtection="1">
      <alignment horizontal="left" vertical="center" wrapText="1"/>
      <protection hidden="1"/>
    </xf>
    <xf numFmtId="0" fontId="21" fillId="6" borderId="13" xfId="0" applyFont="1" applyFill="1" applyBorder="1" applyAlignment="1" applyProtection="1">
      <alignment horizontal="left" vertical="center" wrapText="1"/>
      <protection hidden="1"/>
    </xf>
    <xf numFmtId="0" fontId="21" fillId="6" borderId="20" xfId="0" applyFont="1" applyFill="1" applyBorder="1" applyAlignment="1" applyProtection="1">
      <alignment horizontal="left" vertical="center" wrapText="1" shrinkToFit="1"/>
      <protection hidden="1"/>
    </xf>
    <xf numFmtId="0" fontId="21" fillId="6" borderId="2" xfId="0" applyFont="1" applyFill="1" applyBorder="1" applyAlignment="1" applyProtection="1">
      <alignment horizontal="left" vertical="center" wrapText="1" shrinkToFit="1"/>
      <protection hidden="1"/>
    </xf>
    <xf numFmtId="0" fontId="21" fillId="6" borderId="2" xfId="0" applyFont="1" applyFill="1" applyBorder="1" applyAlignment="1" applyProtection="1">
      <alignment horizontal="left" vertical="center" shrinkToFit="1"/>
      <protection hidden="1"/>
    </xf>
    <xf numFmtId="0" fontId="21" fillId="6" borderId="21" xfId="0" applyFont="1" applyFill="1" applyBorder="1" applyAlignment="1" applyProtection="1">
      <alignment horizontal="left" vertical="center" shrinkToFit="1"/>
      <protection hidden="1"/>
    </xf>
    <xf numFmtId="0" fontId="21" fillId="0" borderId="12"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6" borderId="20" xfId="0" applyFont="1" applyFill="1" applyBorder="1" applyAlignment="1" applyProtection="1">
      <alignment horizontal="left" vertical="center" wrapText="1"/>
      <protection hidden="1"/>
    </xf>
    <xf numFmtId="0" fontId="21" fillId="6" borderId="2" xfId="0" applyFont="1" applyFill="1" applyBorder="1" applyAlignment="1" applyProtection="1">
      <alignment horizontal="left" vertical="center" wrapText="1"/>
      <protection hidden="1"/>
    </xf>
    <xf numFmtId="0" fontId="21" fillId="6" borderId="21" xfId="0" applyFont="1" applyFill="1" applyBorder="1" applyAlignment="1" applyProtection="1">
      <alignment horizontal="left" vertical="center" wrapText="1"/>
      <protection hidden="1"/>
    </xf>
    <xf numFmtId="0" fontId="21" fillId="0" borderId="31" xfId="0" applyFont="1" applyBorder="1" applyAlignment="1">
      <alignment horizontal="distributed" vertical="center"/>
    </xf>
    <xf numFmtId="0" fontId="21" fillId="0" borderId="51" xfId="0" applyFont="1" applyBorder="1" applyAlignment="1">
      <alignment horizontal="distributed" vertical="center"/>
    </xf>
    <xf numFmtId="0" fontId="21" fillId="0" borderId="23" xfId="0" applyFont="1" applyBorder="1" applyAlignment="1">
      <alignment horizontal="distributed" vertical="center"/>
    </xf>
    <xf numFmtId="0" fontId="21" fillId="6" borderId="20" xfId="0" applyFont="1" applyFill="1" applyBorder="1" applyAlignment="1" applyProtection="1">
      <alignment vertical="center"/>
      <protection hidden="1"/>
    </xf>
    <xf numFmtId="0" fontId="21" fillId="6" borderId="2" xfId="0" applyFont="1" applyFill="1" applyBorder="1" applyAlignment="1" applyProtection="1">
      <alignment vertical="center"/>
      <protection hidden="1"/>
    </xf>
    <xf numFmtId="0" fontId="21" fillId="6" borderId="21" xfId="0" applyFont="1" applyFill="1" applyBorder="1" applyAlignment="1" applyProtection="1">
      <alignment vertical="center"/>
      <protection hidden="1"/>
    </xf>
    <xf numFmtId="0" fontId="11"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47" fillId="2" borderId="0" xfId="0" applyFont="1" applyFill="1" applyAlignment="1" applyProtection="1">
      <alignment horizontal="distributed" vertical="center" wrapText="1"/>
      <protection hidden="1"/>
    </xf>
    <xf numFmtId="0" fontId="46" fillId="2" borderId="5" xfId="0" applyFont="1" applyFill="1" applyBorder="1" applyAlignment="1" applyProtection="1">
      <alignment horizontal="distributed" vertical="center" wrapText="1"/>
      <protection hidden="1"/>
    </xf>
    <xf numFmtId="0" fontId="46" fillId="2" borderId="7" xfId="0" applyFont="1" applyFill="1" applyBorder="1" applyAlignment="1" applyProtection="1">
      <alignment horizontal="distributed" vertical="center" wrapText="1"/>
      <protection hidden="1"/>
    </xf>
    <xf numFmtId="0" fontId="11" fillId="0" borderId="5" xfId="0" applyFont="1" applyBorder="1" applyAlignment="1" applyProtection="1">
      <alignment horizontal="distributed" vertical="center" justifyLastLine="1"/>
      <protection hidden="1"/>
    </xf>
    <xf numFmtId="0" fontId="11" fillId="0" borderId="6" xfId="0" applyFont="1" applyBorder="1" applyAlignment="1" applyProtection="1">
      <alignment horizontal="distributed" vertical="center" justifyLastLine="1"/>
      <protection hidden="1"/>
    </xf>
    <xf numFmtId="0" fontId="11" fillId="0" borderId="16" xfId="0" applyFont="1" applyBorder="1" applyAlignment="1" applyProtection="1">
      <alignment horizontal="distributed" vertical="center" justifyLastLine="1"/>
      <protection hidden="1"/>
    </xf>
    <xf numFmtId="0" fontId="11" fillId="0" borderId="0" xfId="0" applyFont="1" applyAlignment="1" applyProtection="1">
      <alignment horizontal="distributed" vertical="center" justifyLastLine="1"/>
      <protection hidden="1"/>
    </xf>
    <xf numFmtId="0" fontId="11" fillId="0" borderId="4" xfId="0" applyFont="1" applyBorder="1" applyAlignment="1" applyProtection="1">
      <alignment horizontal="distributed" vertical="center" justifyLastLine="1"/>
      <protection hidden="1"/>
    </xf>
    <xf numFmtId="0" fontId="11" fillId="0" borderId="12" xfId="0" applyFont="1" applyBorder="1" applyAlignment="1" applyProtection="1">
      <alignment horizontal="distributed" vertical="center" justifyLastLine="1"/>
      <protection hidden="1"/>
    </xf>
    <xf numFmtId="0" fontId="11" fillId="0" borderId="7" xfId="0" applyFont="1" applyBorder="1" applyAlignment="1" applyProtection="1">
      <alignment horizontal="distributed" vertical="center" justifyLastLine="1"/>
      <protection hidden="1"/>
    </xf>
    <xf numFmtId="0" fontId="11" fillId="0" borderId="13" xfId="0" applyFont="1" applyBorder="1" applyAlignment="1" applyProtection="1">
      <alignment horizontal="distributed" vertical="center" justifyLastLine="1"/>
      <protection hidden="1"/>
    </xf>
    <xf numFmtId="0" fontId="21" fillId="2" borderId="15" xfId="0" applyFont="1" applyFill="1" applyBorder="1" applyAlignment="1" applyProtection="1">
      <alignment horizontal="center" vertical="center" justifyLastLine="1"/>
      <protection hidden="1"/>
    </xf>
    <xf numFmtId="0" fontId="21" fillId="2" borderId="5" xfId="0" applyFont="1" applyFill="1" applyBorder="1" applyAlignment="1" applyProtection="1">
      <alignment horizontal="center" vertical="center" justifyLastLine="1"/>
      <protection hidden="1"/>
    </xf>
    <xf numFmtId="0" fontId="21" fillId="2" borderId="6" xfId="0" applyFont="1" applyFill="1" applyBorder="1" applyAlignment="1" applyProtection="1">
      <alignment horizontal="center" vertical="center" justifyLastLine="1"/>
      <protection hidden="1"/>
    </xf>
    <xf numFmtId="0" fontId="21" fillId="2" borderId="16" xfId="0" applyFont="1" applyFill="1" applyBorder="1" applyAlignment="1" applyProtection="1">
      <alignment horizontal="center" vertical="center" justifyLastLine="1"/>
      <protection hidden="1"/>
    </xf>
    <xf numFmtId="0" fontId="21" fillId="2" borderId="0" xfId="0" applyFont="1" applyFill="1" applyAlignment="1" applyProtection="1">
      <alignment horizontal="center" vertical="center" justifyLastLine="1"/>
      <protection hidden="1"/>
    </xf>
    <xf numFmtId="0" fontId="21" fillId="2" borderId="4" xfId="0" applyFont="1" applyFill="1" applyBorder="1" applyAlignment="1" applyProtection="1">
      <alignment horizontal="center" vertical="center" justifyLastLine="1"/>
      <protection hidden="1"/>
    </xf>
    <xf numFmtId="0" fontId="11" fillId="2" borderId="15"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47" fillId="2" borderId="15" xfId="0" applyFont="1" applyFill="1" applyBorder="1" applyAlignment="1" applyProtection="1">
      <alignment horizontal="distributed" vertical="center"/>
      <protection hidden="1"/>
    </xf>
    <xf numFmtId="0" fontId="21" fillId="6" borderId="5" xfId="0" applyFont="1" applyFill="1" applyBorder="1" applyAlignment="1" applyProtection="1">
      <alignment vertical="top"/>
      <protection hidden="1"/>
    </xf>
    <xf numFmtId="0" fontId="21" fillId="6" borderId="6" xfId="0" applyFont="1" applyFill="1" applyBorder="1" applyAlignment="1" applyProtection="1">
      <alignment vertical="top"/>
      <protection hidden="1"/>
    </xf>
    <xf numFmtId="0" fontId="21" fillId="2" borderId="12" xfId="0" applyFont="1" applyFill="1" applyBorder="1" applyAlignment="1" applyProtection="1">
      <alignment horizontal="center" vertical="center" justifyLastLine="1"/>
      <protection hidden="1"/>
    </xf>
    <xf numFmtId="0" fontId="21" fillId="2" borderId="7" xfId="0" applyFont="1" applyFill="1" applyBorder="1" applyAlignment="1" applyProtection="1">
      <alignment horizontal="center" vertical="center" justifyLastLine="1"/>
      <protection hidden="1"/>
    </xf>
    <xf numFmtId="0" fontId="21" fillId="2" borderId="13" xfId="0" applyFont="1" applyFill="1" applyBorder="1" applyAlignment="1" applyProtection="1">
      <alignment horizontal="center" vertical="center" justifyLastLine="1"/>
      <protection hidden="1"/>
    </xf>
    <xf numFmtId="0" fontId="47" fillId="2" borderId="15" xfId="0" applyFont="1" applyFill="1" applyBorder="1" applyAlignment="1" applyProtection="1">
      <alignment horizontal="distributed" vertical="center" wrapText="1"/>
      <protection hidden="1"/>
    </xf>
    <xf numFmtId="0" fontId="47" fillId="2" borderId="5" xfId="0" applyFont="1" applyFill="1" applyBorder="1" applyAlignment="1" applyProtection="1">
      <alignment horizontal="distributed" vertical="center" wrapText="1"/>
      <protection hidden="1"/>
    </xf>
    <xf numFmtId="0" fontId="47" fillId="2" borderId="6" xfId="0" applyFont="1" applyFill="1" applyBorder="1" applyAlignment="1" applyProtection="1">
      <alignment horizontal="distributed" vertical="center" wrapText="1"/>
      <protection hidden="1"/>
    </xf>
    <xf numFmtId="0" fontId="47" fillId="2" borderId="12" xfId="0" applyFont="1" applyFill="1" applyBorder="1" applyAlignment="1" applyProtection="1">
      <alignment horizontal="distributed" vertical="center" wrapText="1"/>
      <protection hidden="1"/>
    </xf>
    <xf numFmtId="0" fontId="47" fillId="2" borderId="7" xfId="0" applyFont="1" applyFill="1" applyBorder="1" applyAlignment="1" applyProtection="1">
      <alignment horizontal="distributed" vertical="center" wrapText="1"/>
      <protection hidden="1"/>
    </xf>
    <xf numFmtId="0" fontId="47" fillId="2" borderId="13" xfId="0"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distributed" vertical="center" wrapText="1"/>
      <protection hidden="1"/>
    </xf>
    <xf numFmtId="0" fontId="12" fillId="2" borderId="7" xfId="0" applyFont="1" applyFill="1" applyBorder="1" applyAlignment="1" applyProtection="1">
      <alignment horizontal="distributed" vertical="center" wrapText="1"/>
      <protection hidden="1"/>
    </xf>
    <xf numFmtId="0" fontId="47" fillId="2" borderId="5" xfId="0" applyFont="1" applyFill="1" applyBorder="1" applyAlignment="1" applyProtection="1">
      <alignment horizontal="distributed" vertical="center"/>
      <protection hidden="1"/>
    </xf>
    <xf numFmtId="0" fontId="47" fillId="2" borderId="7" xfId="0" applyFont="1" applyFill="1" applyBorder="1" applyAlignment="1" applyProtection="1">
      <alignment horizontal="distributed" vertical="center"/>
      <protection hidden="1"/>
    </xf>
    <xf numFmtId="0" fontId="21" fillId="6" borderId="65" xfId="0" applyFont="1" applyFill="1" applyBorder="1" applyAlignment="1" applyProtection="1">
      <alignment horizontal="center" vertical="center" wrapText="1"/>
      <protection hidden="1"/>
    </xf>
    <xf numFmtId="0" fontId="21" fillId="6" borderId="63" xfId="0" applyFont="1" applyFill="1" applyBorder="1" applyAlignment="1" applyProtection="1">
      <alignment horizontal="center" vertical="center" wrapText="1"/>
      <protection hidden="1"/>
    </xf>
    <xf numFmtId="0" fontId="21" fillId="6" borderId="64" xfId="0" applyFont="1" applyFill="1" applyBorder="1" applyAlignment="1" applyProtection="1">
      <alignment horizontal="center" vertical="center" wrapText="1"/>
      <protection hidden="1"/>
    </xf>
    <xf numFmtId="0" fontId="21" fillId="6" borderId="65" xfId="0" applyFont="1" applyFill="1" applyBorder="1" applyAlignment="1" applyProtection="1">
      <alignment horizontal="center" vertical="center"/>
      <protection hidden="1"/>
    </xf>
    <xf numFmtId="0" fontId="21" fillId="6" borderId="64" xfId="0" applyFont="1" applyFill="1" applyBorder="1" applyAlignment="1" applyProtection="1">
      <alignment horizontal="center" vertical="center"/>
      <protection hidden="1"/>
    </xf>
    <xf numFmtId="0" fontId="11" fillId="2" borderId="0" xfId="0" applyFont="1" applyFill="1" applyAlignment="1" applyProtection="1">
      <alignment horizontal="distributed" vertical="center"/>
      <protection hidden="1"/>
    </xf>
    <xf numFmtId="0" fontId="46" fillId="2" borderId="6" xfId="0" applyFont="1" applyFill="1" applyBorder="1" applyAlignment="1" applyProtection="1">
      <alignment horizontal="center" vertical="center"/>
      <protection hidden="1"/>
    </xf>
    <xf numFmtId="0" fontId="46" fillId="2" borderId="13"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46" fillId="6" borderId="32" xfId="0" applyFont="1" applyFill="1" applyBorder="1" applyAlignment="1" applyProtection="1">
      <alignment horizontal="center" vertical="center" wrapText="1"/>
      <protection hidden="1"/>
    </xf>
    <xf numFmtId="0" fontId="46" fillId="6" borderId="73" xfId="0" applyFont="1" applyFill="1" applyBorder="1" applyAlignment="1" applyProtection="1">
      <alignment horizontal="center" vertical="center" wrapText="1"/>
      <protection hidden="1"/>
    </xf>
    <xf numFmtId="0" fontId="46" fillId="6" borderId="28" xfId="0" applyFont="1" applyFill="1" applyBorder="1" applyAlignment="1" applyProtection="1">
      <alignment horizontal="center" vertical="center" wrapText="1"/>
      <protection hidden="1"/>
    </xf>
    <xf numFmtId="0" fontId="46" fillId="6" borderId="33" xfId="0" applyFont="1" applyFill="1" applyBorder="1" applyAlignment="1" applyProtection="1">
      <alignment horizontal="center" vertical="center" wrapText="1"/>
      <protection hidden="1"/>
    </xf>
    <xf numFmtId="0" fontId="46" fillId="6" borderId="76" xfId="0" applyFont="1" applyFill="1" applyBorder="1" applyAlignment="1" applyProtection="1">
      <alignment horizontal="center" vertical="center" wrapText="1"/>
      <protection hidden="1"/>
    </xf>
    <xf numFmtId="0" fontId="46" fillId="6" borderId="29" xfId="0" applyFont="1" applyFill="1" applyBorder="1" applyAlignment="1" applyProtection="1">
      <alignment horizontal="center" vertical="center" wrapText="1"/>
      <protection hidden="1"/>
    </xf>
    <xf numFmtId="0" fontId="46" fillId="6" borderId="15" xfId="0" applyFont="1" applyFill="1" applyBorder="1" applyAlignment="1" applyProtection="1">
      <alignment horizontal="center" vertical="center" wrapText="1"/>
      <protection hidden="1"/>
    </xf>
    <xf numFmtId="0" fontId="46" fillId="6" borderId="5" xfId="0" applyFont="1" applyFill="1" applyBorder="1" applyAlignment="1" applyProtection="1">
      <alignment horizontal="center" vertical="center" wrapText="1"/>
      <protection hidden="1"/>
    </xf>
    <xf numFmtId="0" fontId="46" fillId="6" borderId="6" xfId="0" applyFont="1" applyFill="1" applyBorder="1" applyAlignment="1" applyProtection="1">
      <alignment horizontal="center" vertical="center" wrapText="1"/>
      <protection hidden="1"/>
    </xf>
    <xf numFmtId="0" fontId="46" fillId="6" borderId="12" xfId="0" applyFont="1" applyFill="1" applyBorder="1" applyAlignment="1" applyProtection="1">
      <alignment horizontal="center" vertical="center" wrapText="1"/>
      <protection hidden="1"/>
    </xf>
    <xf numFmtId="0" fontId="46" fillId="6" borderId="7" xfId="0" applyFont="1" applyFill="1" applyBorder="1" applyAlignment="1" applyProtection="1">
      <alignment horizontal="center" vertical="center" wrapText="1"/>
      <protection hidden="1"/>
    </xf>
    <xf numFmtId="0" fontId="46" fillId="6" borderId="13" xfId="0" applyFont="1" applyFill="1" applyBorder="1" applyAlignment="1" applyProtection="1">
      <alignment horizontal="center" vertical="center" wrapText="1"/>
      <protection hidden="1"/>
    </xf>
    <xf numFmtId="0" fontId="46" fillId="6" borderId="15" xfId="0" applyFont="1" applyFill="1" applyBorder="1" applyAlignment="1" applyProtection="1">
      <alignment horizontal="center" vertical="center" shrinkToFit="1"/>
      <protection hidden="1"/>
    </xf>
    <xf numFmtId="0" fontId="46" fillId="6" borderId="5" xfId="0" applyFont="1" applyFill="1" applyBorder="1" applyAlignment="1" applyProtection="1">
      <alignment horizontal="center" vertical="center" shrinkToFit="1"/>
      <protection hidden="1"/>
    </xf>
    <xf numFmtId="0" fontId="46" fillId="6" borderId="6" xfId="0" applyFont="1" applyFill="1" applyBorder="1" applyAlignment="1" applyProtection="1">
      <alignment horizontal="center" vertical="center" shrinkToFit="1"/>
      <protection hidden="1"/>
    </xf>
    <xf numFmtId="0" fontId="46" fillId="6" borderId="12" xfId="0" applyFont="1" applyFill="1" applyBorder="1" applyAlignment="1" applyProtection="1">
      <alignment horizontal="center" vertical="center" shrinkToFit="1"/>
      <protection hidden="1"/>
    </xf>
    <xf numFmtId="0" fontId="46" fillId="6" borderId="7" xfId="0" applyFont="1" applyFill="1" applyBorder="1" applyAlignment="1" applyProtection="1">
      <alignment horizontal="center" vertical="center" shrinkToFit="1"/>
      <protection hidden="1"/>
    </xf>
    <xf numFmtId="0" fontId="46" fillId="6" borderId="13" xfId="0" applyFont="1" applyFill="1" applyBorder="1" applyAlignment="1" applyProtection="1">
      <alignment horizontal="center" vertical="center" shrinkToFit="1"/>
      <protection hidden="1"/>
    </xf>
    <xf numFmtId="188" fontId="21" fillId="6" borderId="16" xfId="0" applyNumberFormat="1" applyFont="1" applyFill="1" applyBorder="1" applyAlignment="1" applyProtection="1">
      <alignment horizontal="center" vertical="center"/>
      <protection hidden="1"/>
    </xf>
    <xf numFmtId="188" fontId="21" fillId="6" borderId="0" xfId="0" applyNumberFormat="1" applyFont="1" applyFill="1" applyAlignment="1" applyProtection="1">
      <alignment horizontal="center" vertical="center"/>
      <protection hidden="1"/>
    </xf>
    <xf numFmtId="188" fontId="21" fillId="6" borderId="4" xfId="0" applyNumberFormat="1" applyFont="1" applyFill="1" applyBorder="1" applyAlignment="1" applyProtection="1">
      <alignment horizontal="center" vertical="center"/>
      <protection hidden="1"/>
    </xf>
    <xf numFmtId="0" fontId="46" fillId="2" borderId="5" xfId="0" applyFont="1" applyFill="1" applyBorder="1" applyAlignment="1" applyProtection="1">
      <alignment horizontal="center" vertical="center"/>
      <protection hidden="1"/>
    </xf>
    <xf numFmtId="0" fontId="46" fillId="2" borderId="7" xfId="0" applyFont="1" applyFill="1" applyBorder="1" applyAlignment="1" applyProtection="1">
      <alignment horizontal="center" vertical="center"/>
      <protection hidden="1"/>
    </xf>
    <xf numFmtId="0" fontId="21" fillId="6" borderId="7" xfId="0" applyFont="1" applyFill="1" applyBorder="1" applyProtection="1">
      <protection hidden="1"/>
    </xf>
    <xf numFmtId="0" fontId="21" fillId="6" borderId="13" xfId="0" applyFont="1" applyFill="1" applyBorder="1" applyProtection="1">
      <protection hidden="1"/>
    </xf>
    <xf numFmtId="0" fontId="46" fillId="6" borderId="32" xfId="0" applyFont="1" applyFill="1" applyBorder="1" applyAlignment="1" applyProtection="1">
      <alignment horizontal="center" vertical="center" shrinkToFit="1"/>
      <protection hidden="1"/>
    </xf>
    <xf numFmtId="0" fontId="46" fillId="6" borderId="73" xfId="0" applyFont="1" applyFill="1" applyBorder="1" applyAlignment="1" applyProtection="1">
      <alignment horizontal="center" vertical="center" shrinkToFit="1"/>
      <protection hidden="1"/>
    </xf>
    <xf numFmtId="0" fontId="46" fillId="6" borderId="28" xfId="0" applyFont="1" applyFill="1" applyBorder="1" applyAlignment="1" applyProtection="1">
      <alignment horizontal="center" vertical="center" shrinkToFit="1"/>
      <protection hidden="1"/>
    </xf>
    <xf numFmtId="0" fontId="46" fillId="6" borderId="33" xfId="0" applyFont="1" applyFill="1" applyBorder="1" applyAlignment="1" applyProtection="1">
      <alignment horizontal="center" vertical="center" shrinkToFit="1"/>
      <protection hidden="1"/>
    </xf>
    <xf numFmtId="0" fontId="46" fillId="6" borderId="76" xfId="0" applyFont="1" applyFill="1" applyBorder="1" applyAlignment="1" applyProtection="1">
      <alignment horizontal="center" vertical="center" shrinkToFit="1"/>
      <protection hidden="1"/>
    </xf>
    <xf numFmtId="0" fontId="46" fillId="6" borderId="29" xfId="0" applyFont="1" applyFill="1" applyBorder="1" applyAlignment="1" applyProtection="1">
      <alignment horizontal="center" vertical="center" shrinkToFit="1"/>
      <protection hidden="1"/>
    </xf>
    <xf numFmtId="0" fontId="21" fillId="6" borderId="5" xfId="0" applyFont="1" applyFill="1" applyBorder="1" applyAlignment="1" applyProtection="1">
      <alignment horizontal="left" vertical="center"/>
      <protection hidden="1"/>
    </xf>
    <xf numFmtId="0" fontId="21" fillId="6" borderId="6" xfId="0" applyFont="1" applyFill="1" applyBorder="1" applyAlignment="1" applyProtection="1">
      <alignment horizontal="left" vertical="center"/>
      <protection hidden="1"/>
    </xf>
    <xf numFmtId="0" fontId="21" fillId="6" borderId="7" xfId="0" applyFont="1" applyFill="1" applyBorder="1" applyAlignment="1" applyProtection="1">
      <alignment horizontal="left" vertical="center"/>
      <protection hidden="1"/>
    </xf>
    <xf numFmtId="0" fontId="21" fillId="6" borderId="13" xfId="0" applyFont="1" applyFill="1" applyBorder="1" applyAlignment="1" applyProtection="1">
      <alignment horizontal="left" vertical="center"/>
      <protection hidden="1"/>
    </xf>
    <xf numFmtId="0" fontId="21" fillId="2" borderId="5" xfId="0" applyFont="1" applyFill="1" applyBorder="1" applyAlignment="1" applyProtection="1">
      <alignment horizontal="left" vertical="center"/>
      <protection hidden="1"/>
    </xf>
    <xf numFmtId="0" fontId="21" fillId="2" borderId="6" xfId="0" applyFont="1" applyFill="1" applyBorder="1" applyAlignment="1" applyProtection="1">
      <alignment horizontal="left" vertical="center"/>
      <protection hidden="1"/>
    </xf>
    <xf numFmtId="0" fontId="21" fillId="2" borderId="7" xfId="0" applyFont="1" applyFill="1" applyBorder="1" applyAlignment="1" applyProtection="1">
      <alignment horizontal="left" vertical="center"/>
      <protection hidden="1"/>
    </xf>
    <xf numFmtId="0" fontId="21" fillId="2" borderId="13" xfId="0" applyFont="1" applyFill="1" applyBorder="1" applyAlignment="1" applyProtection="1">
      <alignment horizontal="left" vertical="center"/>
      <protection hidden="1"/>
    </xf>
    <xf numFmtId="188" fontId="11" fillId="6" borderId="7" xfId="0" applyNumberFormat="1" applyFont="1" applyFill="1" applyBorder="1" applyAlignment="1" applyProtection="1">
      <alignment horizontal="center" vertical="center" wrapText="1"/>
      <protection hidden="1"/>
    </xf>
    <xf numFmtId="188" fontId="11" fillId="6" borderId="13" xfId="0" applyNumberFormat="1" applyFont="1" applyFill="1" applyBorder="1" applyAlignment="1" applyProtection="1">
      <alignment horizontal="center" vertical="center" wrapText="1"/>
      <protection hidden="1"/>
    </xf>
    <xf numFmtId="188" fontId="11" fillId="6" borderId="5" xfId="0" applyNumberFormat="1" applyFont="1" applyFill="1" applyBorder="1" applyAlignment="1" applyProtection="1">
      <alignment horizontal="center" vertical="center" wrapText="1"/>
      <protection hidden="1"/>
    </xf>
    <xf numFmtId="188" fontId="11" fillId="6" borderId="6" xfId="0" applyNumberFormat="1" applyFont="1" applyFill="1" applyBorder="1" applyAlignment="1" applyProtection="1">
      <alignment horizontal="center" vertical="center" wrapText="1"/>
      <protection hidden="1"/>
    </xf>
    <xf numFmtId="0" fontId="21" fillId="6" borderId="15" xfId="0" applyFont="1" applyFill="1" applyBorder="1" applyAlignment="1" applyProtection="1">
      <alignment vertical="center" wrapText="1" shrinkToFit="1"/>
      <protection hidden="1"/>
    </xf>
    <xf numFmtId="0" fontId="21" fillId="6" borderId="5" xfId="0" applyFont="1" applyFill="1" applyBorder="1" applyAlignment="1" applyProtection="1">
      <alignment vertical="center" wrapText="1" shrinkToFit="1"/>
      <protection hidden="1"/>
    </xf>
    <xf numFmtId="0" fontId="21" fillId="6" borderId="6" xfId="0" applyFont="1" applyFill="1" applyBorder="1" applyAlignment="1" applyProtection="1">
      <alignment vertical="center" wrapText="1" shrinkToFit="1"/>
      <protection hidden="1"/>
    </xf>
    <xf numFmtId="0" fontId="21" fillId="6" borderId="16" xfId="0" applyFont="1" applyFill="1" applyBorder="1" applyAlignment="1" applyProtection="1">
      <alignment vertical="center" wrapText="1" shrinkToFit="1"/>
      <protection hidden="1"/>
    </xf>
    <xf numFmtId="0" fontId="21" fillId="6" borderId="0" xfId="0" applyFont="1" applyFill="1" applyAlignment="1" applyProtection="1">
      <alignment vertical="center" wrapText="1" shrinkToFit="1"/>
      <protection hidden="1"/>
    </xf>
    <xf numFmtId="0" fontId="21" fillId="6" borderId="4" xfId="0" applyFont="1" applyFill="1" applyBorder="1" applyAlignment="1" applyProtection="1">
      <alignment vertical="center" wrapText="1" shrinkToFit="1"/>
      <protection hidden="1"/>
    </xf>
    <xf numFmtId="0" fontId="61" fillId="2" borderId="0" xfId="0" applyFont="1" applyFill="1" applyAlignment="1" applyProtection="1">
      <alignment horizontal="right" vertical="center" shrinkToFit="1"/>
      <protection hidden="1"/>
    </xf>
    <xf numFmtId="0" fontId="21" fillId="7" borderId="15" xfId="0" applyFont="1" applyFill="1" applyBorder="1" applyAlignment="1" applyProtection="1">
      <alignment horizontal="distributed" vertical="center" wrapText="1" justifyLastLine="1"/>
      <protection hidden="1"/>
    </xf>
    <xf numFmtId="0" fontId="21" fillId="7" borderId="5" xfId="0" applyFont="1" applyFill="1" applyBorder="1" applyAlignment="1" applyProtection="1">
      <alignment horizontal="distributed" vertical="center" wrapText="1" justifyLastLine="1"/>
      <protection hidden="1"/>
    </xf>
    <xf numFmtId="0" fontId="21" fillId="7" borderId="6" xfId="0" applyFont="1" applyFill="1" applyBorder="1" applyAlignment="1" applyProtection="1">
      <alignment horizontal="distributed" vertical="center" wrapText="1" justifyLastLine="1"/>
      <protection hidden="1"/>
    </xf>
    <xf numFmtId="0" fontId="21" fillId="7" borderId="16" xfId="0" applyFont="1" applyFill="1" applyBorder="1" applyAlignment="1" applyProtection="1">
      <alignment horizontal="distributed" vertical="center" wrapText="1" justifyLastLine="1"/>
      <protection hidden="1"/>
    </xf>
    <xf numFmtId="0" fontId="21" fillId="7" borderId="0" xfId="0" applyFont="1" applyFill="1" applyAlignment="1" applyProtection="1">
      <alignment horizontal="distributed" vertical="center" wrapText="1" justifyLastLine="1"/>
      <protection hidden="1"/>
    </xf>
    <xf numFmtId="0" fontId="21" fillId="7" borderId="4" xfId="0" applyFont="1" applyFill="1" applyBorder="1" applyAlignment="1" applyProtection="1">
      <alignment horizontal="distributed" vertical="center" wrapText="1" justifyLastLine="1"/>
      <protection hidden="1"/>
    </xf>
    <xf numFmtId="0" fontId="21" fillId="7" borderId="65" xfId="0" applyFont="1" applyFill="1" applyBorder="1" applyAlignment="1" applyProtection="1">
      <alignment horizontal="distributed" vertical="center" wrapText="1" justifyLastLine="1"/>
      <protection hidden="1"/>
    </xf>
    <xf numFmtId="0" fontId="21" fillId="7" borderId="63" xfId="0" applyFont="1" applyFill="1" applyBorder="1" applyAlignment="1" applyProtection="1">
      <alignment horizontal="distributed" vertical="center" wrapText="1" justifyLastLine="1"/>
      <protection hidden="1"/>
    </xf>
    <xf numFmtId="0" fontId="21" fillId="7" borderId="64" xfId="0" applyFont="1" applyFill="1" applyBorder="1" applyAlignment="1" applyProtection="1">
      <alignment horizontal="distributed" vertical="center" wrapText="1" justifyLastLine="1"/>
      <protection hidden="1"/>
    </xf>
    <xf numFmtId="0" fontId="12" fillId="7" borderId="20" xfId="0" applyFont="1" applyFill="1" applyBorder="1" applyAlignment="1" applyProtection="1">
      <alignment horizontal="distributed" vertical="center" shrinkToFit="1"/>
      <protection locked="0"/>
    </xf>
    <xf numFmtId="0" fontId="12" fillId="7" borderId="2" xfId="0" applyFont="1" applyFill="1" applyBorder="1" applyAlignment="1" applyProtection="1">
      <alignment horizontal="distributed" vertical="center" shrinkToFit="1"/>
      <protection locked="0"/>
    </xf>
    <xf numFmtId="0" fontId="12" fillId="7" borderId="21" xfId="0" applyFont="1" applyFill="1" applyBorder="1" applyAlignment="1" applyProtection="1">
      <alignment horizontal="distributed" vertical="center" shrinkToFit="1"/>
      <protection locked="0"/>
    </xf>
    <xf numFmtId="0" fontId="12" fillId="3" borderId="31" xfId="0" applyFont="1" applyFill="1" applyBorder="1" applyAlignment="1" applyProtection="1">
      <alignment horizontal="center" vertical="center" shrinkToFit="1"/>
      <protection locked="0"/>
    </xf>
    <xf numFmtId="0" fontId="12" fillId="3" borderId="51" xfId="0" applyFont="1" applyFill="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shrinkToFit="1"/>
      <protection locked="0"/>
    </xf>
    <xf numFmtId="0" fontId="12" fillId="7" borderId="37" xfId="0" applyFont="1" applyFill="1" applyBorder="1" applyAlignment="1" applyProtection="1">
      <alignment horizontal="distributed" vertical="center" shrinkToFit="1"/>
      <protection locked="0"/>
    </xf>
    <xf numFmtId="0" fontId="12" fillId="7" borderId="77" xfId="0" applyFont="1" applyFill="1" applyBorder="1" applyAlignment="1" applyProtection="1">
      <alignment horizontal="distributed" vertical="center" shrinkToFit="1"/>
      <protection locked="0"/>
    </xf>
    <xf numFmtId="0" fontId="12" fillId="7" borderId="24" xfId="0" applyFont="1" applyFill="1" applyBorder="1" applyAlignment="1" applyProtection="1">
      <alignment horizontal="distributed" vertical="center" shrinkToFit="1"/>
      <protection locked="0"/>
    </xf>
    <xf numFmtId="0" fontId="12" fillId="3" borderId="48" xfId="0" applyFont="1" applyFill="1" applyBorder="1" applyAlignment="1" applyProtection="1">
      <alignment horizontal="center" vertical="center" textRotation="255" wrapText="1" shrinkToFit="1"/>
      <protection locked="0"/>
    </xf>
    <xf numFmtId="0" fontId="12" fillId="3" borderId="26" xfId="0" applyFont="1" applyFill="1" applyBorder="1" applyAlignment="1" applyProtection="1">
      <alignment horizontal="center" vertical="center" textRotation="255" wrapText="1" shrinkToFit="1"/>
      <protection locked="0"/>
    </xf>
    <xf numFmtId="0" fontId="12" fillId="3" borderId="20"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21" xfId="0" applyFont="1" applyFill="1" applyBorder="1" applyAlignment="1" applyProtection="1">
      <alignment horizontal="center" vertical="center" shrinkToFit="1"/>
      <protection locked="0"/>
    </xf>
    <xf numFmtId="0" fontId="12" fillId="3" borderId="30" xfId="0" applyFont="1" applyFill="1" applyBorder="1" applyAlignment="1" applyProtection="1">
      <alignment horizontal="center" vertical="center" shrinkToFit="1"/>
      <protection locked="0"/>
    </xf>
    <xf numFmtId="0" fontId="12" fillId="7" borderId="20" xfId="0" applyFont="1" applyFill="1" applyBorder="1" applyAlignment="1" applyProtection="1">
      <alignment horizontal="distributed" vertical="center" wrapText="1" shrinkToFit="1"/>
      <protection locked="0"/>
    </xf>
    <xf numFmtId="0" fontId="12" fillId="7" borderId="2" xfId="0" applyFont="1" applyFill="1" applyBorder="1" applyAlignment="1" applyProtection="1">
      <alignment horizontal="distributed" vertical="center" wrapText="1" shrinkToFit="1"/>
      <protection locked="0"/>
    </xf>
    <xf numFmtId="0" fontId="12" fillId="7" borderId="21" xfId="0" applyFont="1" applyFill="1" applyBorder="1" applyAlignment="1" applyProtection="1">
      <alignment horizontal="distributed" vertical="center" wrapText="1" shrinkToFit="1"/>
      <protection locked="0"/>
    </xf>
    <xf numFmtId="0" fontId="12" fillId="7" borderId="30" xfId="0" applyFont="1" applyFill="1" applyBorder="1" applyAlignment="1" applyProtection="1">
      <alignment horizontal="distributed" vertical="center" shrinkToFit="1"/>
      <protection locked="0"/>
    </xf>
    <xf numFmtId="0" fontId="12" fillId="7" borderId="48" xfId="0" applyFont="1" applyFill="1" applyBorder="1" applyAlignment="1" applyProtection="1">
      <alignment horizontal="distributed" vertical="center" shrinkToFit="1"/>
      <protection locked="0"/>
    </xf>
    <xf numFmtId="0" fontId="12" fillId="7" borderId="20" xfId="0" applyFont="1" applyFill="1" applyBorder="1" applyAlignment="1" applyProtection="1">
      <alignment horizontal="center" vertical="center" shrinkToFit="1"/>
      <protection locked="0"/>
    </xf>
    <xf numFmtId="0" fontId="12" fillId="7" borderId="21"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center" vertical="center" shrinkToFit="1"/>
      <protection locked="0"/>
    </xf>
    <xf numFmtId="0" fontId="12" fillId="7" borderId="0" xfId="0" applyFont="1" applyFill="1" applyAlignment="1">
      <alignment horizontal="distributed" vertical="center" shrinkToFit="1"/>
    </xf>
    <xf numFmtId="0" fontId="12" fillId="7" borderId="15" xfId="0" applyFont="1" applyFill="1" applyBorder="1" applyAlignment="1">
      <alignment horizontal="distributed" vertical="center" justifyLastLine="1" shrinkToFit="1"/>
    </xf>
    <xf numFmtId="0" fontId="12" fillId="7" borderId="5" xfId="0" applyFont="1" applyFill="1" applyBorder="1" applyAlignment="1">
      <alignment horizontal="distributed" vertical="center" justifyLastLine="1" shrinkToFit="1"/>
    </xf>
    <xf numFmtId="0" fontId="12" fillId="7" borderId="6" xfId="0" applyFont="1" applyFill="1" applyBorder="1" applyAlignment="1">
      <alignment horizontal="distributed" vertical="center" justifyLastLine="1" shrinkToFit="1"/>
    </xf>
    <xf numFmtId="0" fontId="12" fillId="7" borderId="65" xfId="0" applyFont="1" applyFill="1" applyBorder="1" applyAlignment="1">
      <alignment horizontal="distributed" vertical="center" justifyLastLine="1" shrinkToFit="1"/>
    </xf>
    <xf numFmtId="0" fontId="12" fillId="7" borderId="63" xfId="0" applyFont="1" applyFill="1" applyBorder="1" applyAlignment="1">
      <alignment horizontal="distributed" vertical="center" justifyLastLine="1" shrinkToFit="1"/>
    </xf>
    <xf numFmtId="0" fontId="12" fillId="7" borderId="64" xfId="0" applyFont="1" applyFill="1" applyBorder="1" applyAlignment="1">
      <alignment horizontal="distributed" vertical="center" justifyLastLine="1" shrinkToFit="1"/>
    </xf>
    <xf numFmtId="0" fontId="12" fillId="3" borderId="65" xfId="0" applyFont="1" applyFill="1" applyBorder="1" applyAlignment="1" applyProtection="1">
      <alignment horizontal="center" vertical="center" shrinkToFit="1"/>
      <protection locked="0"/>
    </xf>
    <xf numFmtId="0" fontId="12" fillId="3" borderId="63" xfId="0" applyFont="1" applyFill="1" applyBorder="1" applyAlignment="1" applyProtection="1">
      <alignment horizontal="center" vertical="center" shrinkToFit="1"/>
      <protection locked="0"/>
    </xf>
    <xf numFmtId="0" fontId="12" fillId="3" borderId="64" xfId="0" applyFont="1" applyFill="1" applyBorder="1" applyAlignment="1" applyProtection="1">
      <alignment horizontal="center" vertical="center" shrinkToFit="1"/>
      <protection locked="0"/>
    </xf>
    <xf numFmtId="0" fontId="12" fillId="7" borderId="30" xfId="0" applyFont="1" applyFill="1" applyBorder="1" applyAlignment="1">
      <alignment horizontal="distributed" vertical="center" justifyLastLine="1" shrinkToFit="1"/>
    </xf>
    <xf numFmtId="0" fontId="11" fillId="7" borderId="20"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11" fillId="7" borderId="21" xfId="0" applyFont="1" applyFill="1" applyBorder="1" applyAlignment="1">
      <alignment horizontal="center" vertical="center" shrinkToFit="1"/>
    </xf>
    <xf numFmtId="0" fontId="25" fillId="7" borderId="0" xfId="0" applyFont="1" applyFill="1" applyAlignment="1">
      <alignment horizontal="center" vertical="center"/>
    </xf>
    <xf numFmtId="0" fontId="12" fillId="6" borderId="31" xfId="0" applyFont="1" applyFill="1" applyBorder="1" applyAlignment="1">
      <alignment horizontal="center" vertical="center" wrapText="1" shrinkToFit="1"/>
    </xf>
    <xf numFmtId="0" fontId="12" fillId="6" borderId="51" xfId="0" applyFont="1" applyFill="1" applyBorder="1" applyAlignment="1">
      <alignment horizontal="center" vertical="center" wrapText="1" shrinkToFit="1"/>
    </xf>
    <xf numFmtId="0" fontId="12" fillId="6" borderId="27" xfId="0" applyFont="1" applyFill="1" applyBorder="1" applyAlignment="1">
      <alignment horizontal="center" vertical="center" wrapText="1" shrinkToFit="1"/>
    </xf>
    <xf numFmtId="0" fontId="12" fillId="6" borderId="20" xfId="0"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21" xfId="0" applyFont="1" applyFill="1" applyBorder="1" applyAlignment="1">
      <alignment horizontal="center" vertical="center" shrinkToFit="1"/>
    </xf>
    <xf numFmtId="0" fontId="12" fillId="7" borderId="20" xfId="0" applyFont="1" applyFill="1" applyBorder="1" applyAlignment="1">
      <alignment horizontal="distributed" vertical="center" shrinkToFit="1"/>
    </xf>
    <xf numFmtId="0" fontId="12" fillId="7" borderId="2" xfId="0" applyFont="1" applyFill="1" applyBorder="1" applyAlignment="1">
      <alignment horizontal="distributed" vertical="center" shrinkToFit="1"/>
    </xf>
    <xf numFmtId="0" fontId="12" fillId="7" borderId="21" xfId="0" applyFont="1" applyFill="1" applyBorder="1" applyAlignment="1">
      <alignment horizontal="distributed" vertical="center" shrinkToFit="1"/>
    </xf>
    <xf numFmtId="0" fontId="12" fillId="7" borderId="20" xfId="0" applyFont="1" applyFill="1" applyBorder="1" applyAlignment="1">
      <alignment horizontal="distributed" vertical="center" wrapText="1" shrinkToFit="1"/>
    </xf>
    <xf numFmtId="0" fontId="0" fillId="7" borderId="30" xfId="0" applyFill="1" applyBorder="1" applyAlignment="1">
      <alignment horizontal="distributed" vertical="center" justifyLastLine="1"/>
    </xf>
    <xf numFmtId="0" fontId="12" fillId="6" borderId="30" xfId="0" applyFont="1" applyFill="1" applyBorder="1" applyAlignment="1">
      <alignment vertical="center" shrinkToFit="1"/>
    </xf>
    <xf numFmtId="0" fontId="12" fillId="7" borderId="30" xfId="0" applyFont="1" applyFill="1" applyBorder="1" applyAlignment="1">
      <alignment horizontal="center" vertical="center" shrinkToFit="1"/>
    </xf>
    <xf numFmtId="182" fontId="12" fillId="6" borderId="30" xfId="0" applyNumberFormat="1" applyFont="1" applyFill="1" applyBorder="1" applyAlignment="1">
      <alignment horizontal="center" vertical="center"/>
    </xf>
    <xf numFmtId="182" fontId="12" fillId="7" borderId="0" xfId="0" applyNumberFormat="1" applyFont="1" applyFill="1" applyAlignment="1">
      <alignment horizontal="center" vertical="center"/>
    </xf>
    <xf numFmtId="0" fontId="12" fillId="7" borderId="0" xfId="0" applyFont="1" applyFill="1" applyAlignment="1">
      <alignment horizontal="center" vertical="center" shrinkToFit="1"/>
    </xf>
    <xf numFmtId="0" fontId="12" fillId="7" borderId="15" xfId="0" applyFont="1" applyFill="1" applyBorder="1" applyAlignment="1">
      <alignment horizontal="distributed" vertical="center" shrinkToFit="1"/>
    </xf>
    <xf numFmtId="0" fontId="12" fillId="7" borderId="5" xfId="0" applyFont="1" applyFill="1" applyBorder="1" applyAlignment="1">
      <alignment horizontal="distributed" vertical="center" shrinkToFit="1"/>
    </xf>
    <xf numFmtId="0" fontId="12" fillId="7" borderId="6" xfId="0" applyFont="1" applyFill="1" applyBorder="1" applyAlignment="1">
      <alignment horizontal="distributed" vertical="center" shrinkToFit="1"/>
    </xf>
    <xf numFmtId="0" fontId="11" fillId="7" borderId="32" xfId="0" applyFont="1" applyFill="1" applyBorder="1" applyAlignment="1">
      <alignment horizontal="center" vertical="center"/>
    </xf>
    <xf numFmtId="0" fontId="11" fillId="7" borderId="118" xfId="0" applyFont="1" applyFill="1" applyBorder="1" applyAlignment="1">
      <alignment horizontal="center" vertical="center"/>
    </xf>
    <xf numFmtId="0" fontId="11" fillId="7" borderId="73"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74" xfId="0" applyFont="1" applyFill="1" applyBorder="1" applyAlignment="1">
      <alignment horizontal="center" vertical="center"/>
    </xf>
    <xf numFmtId="0" fontId="11" fillId="7" borderId="119" xfId="0" applyFont="1" applyFill="1" applyBorder="1" applyAlignment="1">
      <alignment horizontal="center" vertical="center"/>
    </xf>
    <xf numFmtId="0" fontId="11" fillId="7" borderId="36" xfId="0" applyFont="1" applyFill="1" applyBorder="1" applyAlignment="1">
      <alignment horizontal="center" vertical="center"/>
    </xf>
    <xf numFmtId="0" fontId="11" fillId="7" borderId="75" xfId="0" applyFont="1" applyFill="1" applyBorder="1" applyAlignment="1">
      <alignment horizontal="center" vertical="center"/>
    </xf>
    <xf numFmtId="0" fontId="11" fillId="7" borderId="33" xfId="0" applyFont="1" applyFill="1" applyBorder="1" applyAlignment="1">
      <alignment horizontal="center" vertical="center"/>
    </xf>
    <xf numFmtId="0" fontId="11" fillId="7" borderId="120" xfId="0" applyFont="1" applyFill="1" applyBorder="1" applyAlignment="1">
      <alignment horizontal="center" vertical="center"/>
    </xf>
    <xf numFmtId="0" fontId="11" fillId="7" borderId="76" xfId="0" applyFont="1" applyFill="1" applyBorder="1" applyAlignment="1">
      <alignment horizontal="center" vertical="center"/>
    </xf>
    <xf numFmtId="0" fontId="11" fillId="7" borderId="29" xfId="0" applyFont="1" applyFill="1" applyBorder="1" applyAlignment="1">
      <alignment horizontal="center" vertical="center"/>
    </xf>
    <xf numFmtId="0" fontId="11" fillId="6" borderId="0" xfId="0" applyFont="1" applyFill="1" applyAlignment="1">
      <alignment horizontal="center" vertical="center"/>
    </xf>
    <xf numFmtId="0" fontId="11" fillId="6" borderId="7" xfId="0" applyFont="1" applyFill="1" applyBorder="1" applyAlignment="1">
      <alignment horizontal="center" vertical="center"/>
    </xf>
    <xf numFmtId="0" fontId="11" fillId="7" borderId="0" xfId="0" applyFont="1" applyFill="1" applyAlignment="1">
      <alignment horizontal="center" vertical="center"/>
    </xf>
    <xf numFmtId="0" fontId="11" fillId="7" borderId="7" xfId="0" applyFont="1" applyFill="1" applyBorder="1" applyAlignment="1">
      <alignment horizontal="center" vertical="center"/>
    </xf>
    <xf numFmtId="0" fontId="11" fillId="7" borderId="30" xfId="0" applyFont="1" applyFill="1" applyBorder="1" applyAlignment="1">
      <alignment horizontal="distributed" vertical="center" shrinkToFit="1"/>
    </xf>
    <xf numFmtId="0" fontId="11" fillId="6" borderId="30" xfId="0" applyFont="1" applyFill="1" applyBorder="1" applyAlignment="1">
      <alignment vertical="center" shrinkToFit="1"/>
    </xf>
    <xf numFmtId="0" fontId="11" fillId="3" borderId="30" xfId="0" applyFont="1" applyFill="1" applyBorder="1" applyAlignment="1" applyProtection="1">
      <alignment vertical="center" shrinkToFit="1"/>
      <protection locked="0"/>
    </xf>
    <xf numFmtId="0" fontId="11" fillId="7" borderId="30" xfId="0" applyFont="1" applyFill="1" applyBorder="1" applyAlignment="1">
      <alignment vertical="center" shrinkToFit="1"/>
    </xf>
    <xf numFmtId="14" fontId="11" fillId="3" borderId="30" xfId="0" applyNumberFormat="1"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183" fontId="11" fillId="3" borderId="30" xfId="0" applyNumberFormat="1" applyFont="1" applyFill="1" applyBorder="1" applyAlignment="1" applyProtection="1">
      <alignment vertical="center" shrinkToFit="1"/>
      <protection locked="0"/>
    </xf>
    <xf numFmtId="0" fontId="11" fillId="3" borderId="30" xfId="0" applyFont="1" applyFill="1" applyBorder="1" applyAlignment="1" applyProtection="1">
      <alignment horizontal="center" vertical="center"/>
      <protection locked="0"/>
    </xf>
    <xf numFmtId="0" fontId="11" fillId="7" borderId="42"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45" xfId="0" applyFont="1" applyFill="1" applyBorder="1" applyAlignment="1">
      <alignment horizontal="center" vertical="center"/>
    </xf>
    <xf numFmtId="0" fontId="11" fillId="7" borderId="44"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4" fillId="7" borderId="0" xfId="0" applyFont="1" applyFill="1" applyAlignment="1">
      <alignment vertical="center"/>
    </xf>
    <xf numFmtId="0" fontId="11" fillId="7" borderId="0" xfId="0" applyFont="1" applyFill="1" applyAlignment="1">
      <alignment horizontal="distributed" vertical="center"/>
    </xf>
    <xf numFmtId="0" fontId="12" fillId="7" borderId="0" xfId="0" applyFont="1" applyFill="1" applyAlignment="1">
      <alignment horizontal="center" vertical="center"/>
    </xf>
    <xf numFmtId="0" fontId="12" fillId="7" borderId="0" xfId="0" applyFont="1" applyFill="1" applyAlignment="1">
      <alignment horizontal="distributed" vertical="center"/>
    </xf>
    <xf numFmtId="0" fontId="14" fillId="7" borderId="0" xfId="0" applyFont="1" applyFill="1" applyAlignment="1">
      <alignment horizontal="center" vertical="center"/>
    </xf>
    <xf numFmtId="0" fontId="42" fillId="7" borderId="0" xfId="0" applyFont="1" applyFill="1" applyAlignment="1">
      <alignment horizontal="distributed" vertical="center" wrapText="1"/>
    </xf>
    <xf numFmtId="0" fontId="12" fillId="7" borderId="0" xfId="0" applyFont="1" applyFill="1" applyAlignment="1">
      <alignment vertical="top" wrapText="1"/>
    </xf>
    <xf numFmtId="0" fontId="21" fillId="7" borderId="0" xfId="0" applyFont="1" applyFill="1" applyAlignment="1">
      <alignment horizontal="distributed" vertical="center" readingOrder="1"/>
    </xf>
    <xf numFmtId="49" fontId="21" fillId="7" borderId="0" xfId="0" applyNumberFormat="1" applyFont="1" applyFill="1" applyAlignment="1">
      <alignment horizontal="distributed" vertical="center"/>
    </xf>
    <xf numFmtId="0" fontId="11" fillId="3" borderId="0" xfId="0" applyFont="1" applyFill="1" applyAlignment="1" applyProtection="1">
      <alignment vertical="center" shrinkToFit="1" readingOrder="1"/>
      <protection locked="0"/>
    </xf>
    <xf numFmtId="49" fontId="42" fillId="7" borderId="20" xfId="0" applyNumberFormat="1" applyFont="1" applyFill="1" applyBorder="1" applyAlignment="1">
      <alignment horizontal="left" vertical="center"/>
    </xf>
    <xf numFmtId="49" fontId="42" fillId="7" borderId="2" xfId="0" applyNumberFormat="1" applyFont="1" applyFill="1" applyBorder="1" applyAlignment="1">
      <alignment horizontal="left" vertical="center"/>
    </xf>
    <xf numFmtId="49" fontId="42" fillId="7" borderId="21" xfId="0" applyNumberFormat="1" applyFont="1" applyFill="1" applyBorder="1" applyAlignment="1">
      <alignment horizontal="left" vertical="center"/>
    </xf>
    <xf numFmtId="0" fontId="12" fillId="6" borderId="0" xfId="0" applyFont="1" applyFill="1" applyAlignment="1">
      <alignment vertical="center" wrapText="1" shrinkToFit="1" readingOrder="1"/>
    </xf>
    <xf numFmtId="0" fontId="21" fillId="3" borderId="0" xfId="0" applyFont="1" applyFill="1" applyAlignment="1" applyProtection="1">
      <alignment vertical="center" readingOrder="1"/>
      <protection locked="0"/>
    </xf>
    <xf numFmtId="49" fontId="54" fillId="7" borderId="16" xfId="0" applyNumberFormat="1" applyFont="1" applyFill="1" applyBorder="1" applyAlignment="1">
      <alignment horizontal="center" vertical="center"/>
    </xf>
    <xf numFmtId="49" fontId="54" fillId="7" borderId="0" xfId="0" applyNumberFormat="1" applyFont="1" applyFill="1" applyAlignment="1">
      <alignment horizontal="center" vertical="center"/>
    </xf>
    <xf numFmtId="49" fontId="54" fillId="7" borderId="4" xfId="0" applyNumberFormat="1" applyFont="1" applyFill="1" applyBorder="1" applyAlignment="1">
      <alignment horizontal="center" vertical="center"/>
    </xf>
    <xf numFmtId="49" fontId="21" fillId="7" borderId="0" xfId="0" applyNumberFormat="1" applyFont="1" applyFill="1" applyAlignment="1">
      <alignment horizontal="distributed" vertical="center" readingOrder="1"/>
    </xf>
    <xf numFmtId="0" fontId="21" fillId="7" borderId="0" xfId="0" applyFont="1" applyFill="1" applyAlignment="1" applyProtection="1">
      <alignment horizontal="distributed" vertical="center" wrapText="1" shrinkToFit="1"/>
      <protection hidden="1"/>
    </xf>
    <xf numFmtId="0" fontId="21" fillId="2" borderId="0" xfId="0" applyFont="1" applyFill="1" applyAlignment="1" applyProtection="1">
      <alignment horizontal="distributed" vertical="center" wrapText="1" shrinkToFit="1"/>
      <protection hidden="1"/>
    </xf>
    <xf numFmtId="0" fontId="11" fillId="6" borderId="26" xfId="0" applyFont="1" applyFill="1" applyBorder="1" applyAlignment="1" applyProtection="1">
      <alignment horizontal="center" vertical="center" justifyLastLine="1" shrinkToFit="1"/>
      <protection hidden="1"/>
    </xf>
    <xf numFmtId="0" fontId="11" fillId="6" borderId="35" xfId="0" applyFont="1" applyFill="1" applyBorder="1" applyAlignment="1" applyProtection="1">
      <alignment horizontal="center" vertical="center" justifyLastLine="1" shrinkToFit="1"/>
      <protection hidden="1"/>
    </xf>
    <xf numFmtId="0" fontId="11" fillId="6" borderId="48" xfId="0" applyFont="1" applyFill="1" applyBorder="1" applyAlignment="1" applyProtection="1">
      <alignment horizontal="center" vertical="center" shrinkToFit="1"/>
      <protection hidden="1"/>
    </xf>
    <xf numFmtId="0" fontId="11" fillId="6" borderId="26" xfId="0" applyFont="1" applyFill="1" applyBorder="1" applyAlignment="1" applyProtection="1">
      <alignment horizontal="center" vertical="center" shrinkToFit="1"/>
      <protection hidden="1"/>
    </xf>
    <xf numFmtId="0" fontId="11" fillId="6" borderId="35" xfId="0" applyFont="1" applyFill="1" applyBorder="1" applyAlignment="1" applyProtection="1">
      <alignment horizontal="center" vertical="center" shrinkToFit="1"/>
      <protection hidden="1"/>
    </xf>
    <xf numFmtId="0" fontId="11" fillId="6" borderId="48" xfId="0" applyFont="1" applyFill="1" applyBorder="1" applyAlignment="1" applyProtection="1">
      <alignment horizontal="distributed" vertical="center" justifyLastLine="1" shrinkToFit="1"/>
      <protection hidden="1"/>
    </xf>
    <xf numFmtId="0" fontId="11" fillId="6" borderId="35" xfId="0" applyFont="1" applyFill="1" applyBorder="1" applyAlignment="1" applyProtection="1">
      <alignment horizontal="distributed" vertical="center" justifyLastLine="1" shrinkToFit="1"/>
      <protection hidden="1"/>
    </xf>
    <xf numFmtId="0" fontId="11" fillId="6" borderId="98" xfId="0" applyFont="1" applyFill="1" applyBorder="1" applyAlignment="1" applyProtection="1">
      <alignment horizontal="center" vertical="center" shrinkToFit="1"/>
      <protection hidden="1"/>
    </xf>
    <xf numFmtId="0" fontId="11" fillId="6" borderId="99" xfId="0" applyFont="1" applyFill="1" applyBorder="1" applyAlignment="1" applyProtection="1">
      <alignment horizontal="center" vertical="center" shrinkToFit="1"/>
      <protection hidden="1"/>
    </xf>
    <xf numFmtId="191" fontId="11" fillId="6" borderId="16" xfId="0" applyNumberFormat="1" applyFont="1" applyFill="1" applyBorder="1" applyAlignment="1" applyProtection="1">
      <alignment horizontal="center" vertical="center" shrinkToFit="1"/>
      <protection hidden="1"/>
    </xf>
    <xf numFmtId="191" fontId="11" fillId="6" borderId="12" xfId="0" applyNumberFormat="1" applyFont="1" applyFill="1" applyBorder="1" applyAlignment="1" applyProtection="1">
      <alignment horizontal="center" vertical="center" shrinkToFit="1"/>
      <protection hidden="1"/>
    </xf>
    <xf numFmtId="182" fontId="21" fillId="6" borderId="5" xfId="0" applyNumberFormat="1" applyFont="1" applyFill="1" applyBorder="1" applyAlignment="1" applyProtection="1">
      <alignment horizontal="center"/>
      <protection hidden="1"/>
    </xf>
    <xf numFmtId="0" fontId="14" fillId="6" borderId="15" xfId="0" applyFont="1" applyFill="1" applyBorder="1" applyAlignment="1" applyProtection="1">
      <alignment horizontal="center" vertical="center" wrapText="1" shrinkToFit="1"/>
      <protection hidden="1"/>
    </xf>
    <xf numFmtId="0" fontId="14" fillId="6" borderId="5" xfId="0" applyFont="1" applyFill="1" applyBorder="1" applyAlignment="1" applyProtection="1">
      <alignment horizontal="center" vertical="center" wrapText="1" shrinkToFit="1"/>
      <protection hidden="1"/>
    </xf>
    <xf numFmtId="0" fontId="14" fillId="6" borderId="16" xfId="0" applyFont="1" applyFill="1" applyBorder="1" applyAlignment="1" applyProtection="1">
      <alignment horizontal="center" vertical="center" wrapText="1" shrinkToFit="1"/>
      <protection hidden="1"/>
    </xf>
    <xf numFmtId="0" fontId="14" fillId="6" borderId="0" xfId="0" applyFont="1" applyFill="1" applyAlignment="1" applyProtection="1">
      <alignment horizontal="center" vertical="center" wrapText="1" shrinkToFit="1"/>
      <protection hidden="1"/>
    </xf>
    <xf numFmtId="0" fontId="14" fillId="6" borderId="12" xfId="0" applyFont="1" applyFill="1" applyBorder="1" applyAlignment="1" applyProtection="1">
      <alignment horizontal="center" vertical="center" wrapText="1" shrinkToFit="1"/>
      <protection hidden="1"/>
    </xf>
    <xf numFmtId="0" fontId="14" fillId="6" borderId="7" xfId="0" applyFont="1" applyFill="1" applyBorder="1" applyAlignment="1" applyProtection="1">
      <alignment horizontal="center" vertical="center" wrapText="1" shrinkToFit="1"/>
      <protection hidden="1"/>
    </xf>
    <xf numFmtId="0" fontId="11" fillId="3" borderId="15" xfId="0" applyFont="1" applyFill="1" applyBorder="1" applyAlignment="1" applyProtection="1">
      <alignment horizontal="distributed" vertical="center" justifyLastLine="1" shrinkToFit="1"/>
      <protection locked="0" hidden="1"/>
    </xf>
    <xf numFmtId="0" fontId="11" fillId="3" borderId="5" xfId="0" applyFont="1" applyFill="1" applyBorder="1" applyAlignment="1" applyProtection="1">
      <alignment horizontal="distributed" vertical="center" justifyLastLine="1" shrinkToFit="1"/>
      <protection locked="0" hidden="1"/>
    </xf>
    <xf numFmtId="0" fontId="11" fillId="3" borderId="6" xfId="0" applyFont="1" applyFill="1" applyBorder="1" applyAlignment="1" applyProtection="1">
      <alignment horizontal="distributed" vertical="center" justifyLastLine="1" shrinkToFit="1"/>
      <protection locked="0" hidden="1"/>
    </xf>
    <xf numFmtId="0" fontId="11" fillId="3" borderId="16" xfId="0" applyFont="1" applyFill="1" applyBorder="1" applyAlignment="1" applyProtection="1">
      <alignment horizontal="distributed" vertical="center" justifyLastLine="1" shrinkToFit="1"/>
      <protection locked="0" hidden="1"/>
    </xf>
    <xf numFmtId="0" fontId="11" fillId="3" borderId="0" xfId="0" applyFont="1" applyFill="1" applyAlignment="1" applyProtection="1">
      <alignment horizontal="distributed" vertical="center" justifyLastLine="1" shrinkToFit="1"/>
      <protection locked="0" hidden="1"/>
    </xf>
    <xf numFmtId="0" fontId="11" fillId="3" borderId="4" xfId="0" applyFont="1" applyFill="1" applyBorder="1" applyAlignment="1" applyProtection="1">
      <alignment horizontal="distributed" vertical="center" justifyLastLine="1" shrinkToFit="1"/>
      <protection locked="0" hidden="1"/>
    </xf>
    <xf numFmtId="0" fontId="11" fillId="3" borderId="12" xfId="0" applyFont="1" applyFill="1" applyBorder="1" applyAlignment="1" applyProtection="1">
      <alignment horizontal="distributed" vertical="center" justifyLastLine="1" shrinkToFit="1"/>
      <protection locked="0" hidden="1"/>
    </xf>
    <xf numFmtId="0" fontId="11" fillId="3" borderId="7" xfId="0" applyFont="1" applyFill="1" applyBorder="1" applyAlignment="1" applyProtection="1">
      <alignment horizontal="distributed" vertical="center" justifyLastLine="1" shrinkToFit="1"/>
      <protection locked="0" hidden="1"/>
    </xf>
    <xf numFmtId="0" fontId="11" fillId="3" borderId="13" xfId="0" applyFont="1" applyFill="1" applyBorder="1" applyAlignment="1" applyProtection="1">
      <alignment horizontal="distributed" vertical="center" justifyLastLine="1" shrinkToFit="1"/>
      <protection locked="0" hidden="1"/>
    </xf>
    <xf numFmtId="0" fontId="2" fillId="6" borderId="63" xfId="0" applyFont="1" applyFill="1" applyBorder="1" applyAlignment="1" applyProtection="1">
      <alignment wrapText="1"/>
      <protection hidden="1"/>
    </xf>
    <xf numFmtId="0" fontId="21" fillId="6" borderId="63" xfId="0" applyFont="1" applyFill="1" applyBorder="1" applyAlignment="1" applyProtection="1">
      <alignment wrapText="1" shrinkToFit="1"/>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5" xfId="0" applyFont="1" applyBorder="1" applyAlignment="1" applyProtection="1">
      <alignment horizontal="distributed" vertical="center" justifyLastLine="1"/>
      <protection hidden="1"/>
    </xf>
    <xf numFmtId="0" fontId="42" fillId="6" borderId="0" xfId="0" applyFont="1" applyFill="1" applyAlignment="1" applyProtection="1">
      <alignment vertical="center" wrapText="1" shrinkToFit="1"/>
      <protection hidden="1"/>
    </xf>
    <xf numFmtId="189" fontId="42" fillId="6" borderId="7" xfId="0" applyNumberFormat="1" applyFont="1" applyFill="1" applyBorder="1" applyAlignment="1" applyProtection="1">
      <alignment vertical="center"/>
      <protection hidden="1"/>
    </xf>
    <xf numFmtId="0" fontId="12" fillId="0" borderId="16" xfId="0" applyFont="1" applyBorder="1" applyAlignment="1" applyProtection="1">
      <alignment horizontal="distributed" vertical="center" justifyLastLine="1"/>
      <protection hidden="1"/>
    </xf>
    <xf numFmtId="0" fontId="12" fillId="0" borderId="0" xfId="0" applyFont="1" applyAlignment="1" applyProtection="1">
      <alignment horizontal="distributed" vertical="center" justifyLastLine="1"/>
      <protection hidden="1"/>
    </xf>
    <xf numFmtId="0" fontId="12" fillId="0" borderId="4" xfId="0" applyFont="1" applyBorder="1" applyAlignment="1" applyProtection="1">
      <alignment horizontal="distributed" vertical="center" justifyLastLine="1"/>
      <protection hidden="1"/>
    </xf>
    <xf numFmtId="0" fontId="12" fillId="0" borderId="12" xfId="0" applyFont="1" applyBorder="1" applyAlignment="1" applyProtection="1">
      <alignment horizontal="distributed" vertical="center" justifyLastLine="1"/>
      <protection hidden="1"/>
    </xf>
    <xf numFmtId="0" fontId="12" fillId="0" borderId="7" xfId="0" applyFont="1" applyBorder="1" applyAlignment="1" applyProtection="1">
      <alignment horizontal="distributed" vertical="center" justifyLastLine="1"/>
      <protection hidden="1"/>
    </xf>
    <xf numFmtId="0" fontId="12" fillId="0" borderId="13" xfId="0" applyFont="1" applyBorder="1" applyAlignment="1" applyProtection="1">
      <alignment horizontal="distributed" vertical="center" justifyLastLine="1"/>
      <protection hidden="1"/>
    </xf>
    <xf numFmtId="0" fontId="12" fillId="0" borderId="15" xfId="0" applyFont="1" applyBorder="1" applyAlignment="1" applyProtection="1">
      <alignment horizontal="distributed" vertical="center" justifyLastLine="1"/>
      <protection hidden="1"/>
    </xf>
    <xf numFmtId="0" fontId="12" fillId="0" borderId="6" xfId="0" applyFont="1" applyBorder="1" applyAlignment="1" applyProtection="1">
      <alignment horizontal="distributed" vertical="center" justifyLastLine="1"/>
      <protection hidden="1"/>
    </xf>
    <xf numFmtId="0" fontId="11" fillId="6" borderId="15" xfId="0" applyFont="1" applyFill="1" applyBorder="1" applyAlignment="1" applyProtection="1">
      <alignment horizontal="center" vertical="center"/>
      <protection hidden="1"/>
    </xf>
    <xf numFmtId="0" fontId="11" fillId="6" borderId="16" xfId="0" applyFont="1" applyFill="1" applyBorder="1" applyAlignment="1" applyProtection="1">
      <alignment horizontal="center" vertical="center"/>
      <protection hidden="1"/>
    </xf>
    <xf numFmtId="0" fontId="11" fillId="6" borderId="12" xfId="0" applyFont="1" applyFill="1" applyBorder="1" applyAlignment="1" applyProtection="1">
      <alignment horizontal="center" vertical="center"/>
      <protection hidden="1"/>
    </xf>
    <xf numFmtId="0" fontId="14" fillId="6" borderId="48" xfId="0" applyFont="1" applyFill="1" applyBorder="1" applyAlignment="1" applyProtection="1">
      <alignment horizontal="distributed" vertical="center" justifyLastLine="1" shrinkToFit="1"/>
      <protection hidden="1"/>
    </xf>
    <xf numFmtId="0" fontId="14" fillId="6" borderId="35" xfId="0" applyFont="1" applyFill="1" applyBorder="1" applyAlignment="1" applyProtection="1">
      <alignment horizontal="distributed" vertical="center" justifyLastLine="1" shrinkToFit="1"/>
      <protection hidden="1"/>
    </xf>
    <xf numFmtId="0" fontId="11" fillId="6" borderId="16" xfId="0" applyFont="1" applyFill="1" applyBorder="1" applyAlignment="1" applyProtection="1">
      <alignment horizontal="center" vertical="center" shrinkToFit="1"/>
      <protection hidden="1"/>
    </xf>
    <xf numFmtId="0" fontId="11" fillId="6" borderId="48" xfId="0" applyFont="1" applyFill="1" applyBorder="1" applyAlignment="1" applyProtection="1">
      <alignment horizontal="center" vertical="center" wrapText="1"/>
      <protection hidden="1"/>
    </xf>
    <xf numFmtId="0" fontId="11" fillId="6" borderId="26" xfId="0" applyFont="1" applyFill="1" applyBorder="1" applyAlignment="1" applyProtection="1">
      <alignment horizontal="center" vertical="center" wrapText="1"/>
      <protection hidden="1"/>
    </xf>
    <xf numFmtId="0" fontId="11" fillId="6" borderId="35" xfId="0" applyFont="1" applyFill="1" applyBorder="1" applyAlignment="1" applyProtection="1">
      <alignment horizontal="center" vertical="center" wrapText="1"/>
      <protection hidden="1"/>
    </xf>
    <xf numFmtId="188" fontId="11" fillId="6" borderId="15" xfId="0" applyNumberFormat="1" applyFont="1" applyFill="1" applyBorder="1" applyAlignment="1" applyProtection="1">
      <alignment horizontal="center" vertical="center" shrinkToFit="1"/>
      <protection hidden="1"/>
    </xf>
    <xf numFmtId="188" fontId="11" fillId="6" borderId="16" xfId="0" applyNumberFormat="1" applyFont="1" applyFill="1" applyBorder="1" applyAlignment="1" applyProtection="1">
      <alignment horizontal="center" vertical="center" shrinkToFit="1"/>
      <protection hidden="1"/>
    </xf>
    <xf numFmtId="188" fontId="11" fillId="6" borderId="12" xfId="0" applyNumberFormat="1" applyFont="1" applyFill="1" applyBorder="1" applyAlignment="1" applyProtection="1">
      <alignment horizontal="center" vertical="center" shrinkToFit="1"/>
      <protection hidden="1"/>
    </xf>
    <xf numFmtId="0" fontId="11" fillId="0" borderId="16" xfId="0" applyFont="1" applyBorder="1" applyAlignment="1" applyProtection="1">
      <alignment horizontal="distributed" vertical="center" indent="1" shrinkToFit="1"/>
      <protection hidden="1"/>
    </xf>
    <xf numFmtId="0" fontId="11" fillId="0" borderId="0" xfId="0" applyFont="1" applyAlignment="1" applyProtection="1">
      <alignment horizontal="distributed" vertical="center" indent="1" shrinkToFit="1"/>
      <protection hidden="1"/>
    </xf>
    <xf numFmtId="0" fontId="11" fillId="0" borderId="12" xfId="0" applyFont="1" applyBorder="1" applyAlignment="1" applyProtection="1">
      <alignment horizontal="distributed" vertical="center" indent="1" shrinkToFit="1"/>
      <protection hidden="1"/>
    </xf>
    <xf numFmtId="0" fontId="11" fillId="0" borderId="7" xfId="0" applyFont="1" applyBorder="1" applyAlignment="1" applyProtection="1">
      <alignment horizontal="distributed" vertical="center" indent="1" shrinkToFit="1"/>
      <protection hidden="1"/>
    </xf>
    <xf numFmtId="0" fontId="14" fillId="6" borderId="15" xfId="0" applyFont="1" applyFill="1" applyBorder="1" applyAlignment="1" applyProtection="1">
      <alignment horizontal="center" vertical="center" wrapText="1"/>
      <protection hidden="1"/>
    </xf>
    <xf numFmtId="0" fontId="14" fillId="6" borderId="5" xfId="0" applyFont="1" applyFill="1" applyBorder="1" applyAlignment="1" applyProtection="1">
      <alignment horizontal="center" vertical="center" wrapText="1"/>
      <protection hidden="1"/>
    </xf>
    <xf numFmtId="0" fontId="14" fillId="6" borderId="6" xfId="0" applyFont="1" applyFill="1" applyBorder="1" applyAlignment="1" applyProtection="1">
      <alignment horizontal="center" vertical="center" wrapText="1"/>
      <protection hidden="1"/>
    </xf>
    <xf numFmtId="0" fontId="14" fillId="6" borderId="16" xfId="0" applyFont="1" applyFill="1" applyBorder="1" applyAlignment="1" applyProtection="1">
      <alignment horizontal="center" vertical="center" wrapText="1"/>
      <protection hidden="1"/>
    </xf>
    <xf numFmtId="0" fontId="14" fillId="6" borderId="0" xfId="0" applyFont="1" applyFill="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0" fontId="14" fillId="6" borderId="12" xfId="0" applyFont="1" applyFill="1" applyBorder="1" applyAlignment="1" applyProtection="1">
      <alignment horizontal="center" vertical="center" wrapText="1"/>
      <protection hidden="1"/>
    </xf>
    <xf numFmtId="0" fontId="14" fillId="6" borderId="7" xfId="0" applyFont="1" applyFill="1" applyBorder="1" applyAlignment="1" applyProtection="1">
      <alignment horizontal="center" vertical="center" wrapText="1"/>
      <protection hidden="1"/>
    </xf>
    <xf numFmtId="0" fontId="14" fillId="6" borderId="13" xfId="0" applyFont="1" applyFill="1" applyBorder="1" applyAlignment="1" applyProtection="1">
      <alignment horizontal="center" vertical="center" wrapText="1"/>
      <protection hidden="1"/>
    </xf>
    <xf numFmtId="0" fontId="42" fillId="2" borderId="0" xfId="0" applyFont="1" applyFill="1" applyAlignment="1" applyProtection="1">
      <alignment horizontal="distributed" vertical="center" wrapText="1" justifyLastLine="1"/>
      <protection hidden="1"/>
    </xf>
    <xf numFmtId="0" fontId="42" fillId="6" borderId="63" xfId="0" applyFont="1" applyFill="1" applyBorder="1" applyAlignment="1" applyProtection="1">
      <alignment vertical="center" shrinkToFit="1"/>
      <protection hidden="1"/>
    </xf>
    <xf numFmtId="0" fontId="0" fillId="0" borderId="15" xfId="0" applyBorder="1" applyAlignment="1" applyProtection="1">
      <alignment horizontal="center"/>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65" xfId="0" applyBorder="1" applyAlignment="1" applyProtection="1">
      <alignment horizontal="center"/>
      <protection hidden="1"/>
    </xf>
    <xf numFmtId="0" fontId="0" fillId="0" borderId="63"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15" xfId="0" applyBorder="1" applyAlignment="1" applyProtection="1">
      <alignment horizontal="distributed" vertical="center" wrapText="1" indent="1"/>
      <protection hidden="1"/>
    </xf>
    <xf numFmtId="0" fontId="0" fillId="0" borderId="5" xfId="0" applyBorder="1" applyAlignment="1" applyProtection="1">
      <alignment horizontal="distributed" vertical="center" indent="1"/>
      <protection hidden="1"/>
    </xf>
    <xf numFmtId="0" fontId="0" fillId="0" borderId="6" xfId="0" applyBorder="1" applyAlignment="1" applyProtection="1">
      <alignment horizontal="distributed" vertical="center" indent="1"/>
      <protection hidden="1"/>
    </xf>
    <xf numFmtId="0" fontId="0" fillId="0" borderId="65" xfId="0" applyBorder="1" applyAlignment="1" applyProtection="1">
      <alignment horizontal="distributed" vertical="center" indent="1"/>
      <protection hidden="1"/>
    </xf>
    <xf numFmtId="0" fontId="0" fillId="0" borderId="63" xfId="0" applyBorder="1" applyAlignment="1" applyProtection="1">
      <alignment horizontal="distributed" vertical="center" indent="1"/>
      <protection hidden="1"/>
    </xf>
    <xf numFmtId="0" fontId="0" fillId="0" borderId="64" xfId="0" applyBorder="1" applyAlignment="1" applyProtection="1">
      <alignment horizontal="distributed" vertical="center" indent="1"/>
      <protection hidden="1"/>
    </xf>
    <xf numFmtId="181" fontId="21" fillId="6" borderId="0" xfId="0" applyNumberFormat="1" applyFont="1" applyFill="1" applyAlignment="1" applyProtection="1">
      <alignment horizontal="center" vertical="center"/>
      <protection hidden="1"/>
    </xf>
    <xf numFmtId="0" fontId="11" fillId="0" borderId="48" xfId="0" applyFont="1" applyBorder="1" applyAlignment="1" applyProtection="1">
      <alignment horizontal="distributed" vertical="center" wrapText="1" justifyLastLine="1"/>
      <protection hidden="1"/>
    </xf>
    <xf numFmtId="0" fontId="11" fillId="0" borderId="35" xfId="0" applyFont="1" applyBorder="1" applyAlignment="1" applyProtection="1">
      <alignment horizontal="distributed" vertical="center" wrapText="1" justifyLastLine="1"/>
      <protection hidden="1"/>
    </xf>
    <xf numFmtId="0" fontId="11" fillId="0" borderId="26" xfId="0" applyFont="1" applyBorder="1" applyAlignment="1" applyProtection="1">
      <alignment horizontal="distributed" vertical="center" wrapText="1" justifyLastLine="1"/>
      <protection hidden="1"/>
    </xf>
    <xf numFmtId="0" fontId="12" fillId="0" borderId="48" xfId="0" applyFont="1" applyBorder="1" applyAlignment="1" applyProtection="1">
      <alignment horizontal="distributed" vertical="center" wrapText="1" indent="1"/>
      <protection hidden="1"/>
    </xf>
    <xf numFmtId="0" fontId="12" fillId="0" borderId="26" xfId="0" applyFont="1" applyBorder="1" applyAlignment="1" applyProtection="1">
      <alignment horizontal="distributed" vertical="center" indent="1"/>
      <protection hidden="1"/>
    </xf>
    <xf numFmtId="0" fontId="12" fillId="0" borderId="35" xfId="0" applyFont="1" applyBorder="1" applyAlignment="1" applyProtection="1">
      <alignment horizontal="distributed" vertical="center" indent="1"/>
      <protection hidden="1"/>
    </xf>
    <xf numFmtId="0" fontId="12" fillId="0" borderId="26" xfId="0" applyFont="1" applyBorder="1" applyAlignment="1" applyProtection="1">
      <alignment horizontal="distributed" vertical="center" wrapText="1" indent="1"/>
      <protection hidden="1"/>
    </xf>
    <xf numFmtId="0" fontId="24" fillId="7" borderId="0" xfId="0" applyFont="1" applyFill="1" applyAlignment="1" applyProtection="1">
      <alignment horizontal="center" vertical="center"/>
      <protection hidden="1"/>
    </xf>
    <xf numFmtId="0" fontId="24" fillId="7" borderId="4" xfId="0" applyFont="1" applyFill="1" applyBorder="1" applyAlignment="1" applyProtection="1">
      <alignment horizontal="center" vertical="center"/>
      <protection hidden="1"/>
    </xf>
    <xf numFmtId="0" fontId="2" fillId="6" borderId="0" xfId="0" applyFont="1" applyFill="1" applyAlignment="1" applyProtection="1">
      <alignment vertical="center" wrapText="1"/>
      <protection hidden="1"/>
    </xf>
    <xf numFmtId="0" fontId="3" fillId="2" borderId="0" xfId="0" applyFont="1" applyFill="1" applyAlignment="1" applyProtection="1">
      <alignment vertical="center" wrapText="1"/>
      <protection hidden="1"/>
    </xf>
    <xf numFmtId="0" fontId="0" fillId="7" borderId="6" xfId="0" applyFill="1" applyBorder="1" applyAlignment="1" applyProtection="1">
      <alignment horizontal="center" vertical="center" textRotation="255"/>
      <protection hidden="1"/>
    </xf>
    <xf numFmtId="0" fontId="0" fillId="7" borderId="4" xfId="0" applyFill="1" applyBorder="1" applyAlignment="1" applyProtection="1">
      <alignment horizontal="center" vertical="center" textRotation="255"/>
      <protection hidden="1"/>
    </xf>
    <xf numFmtId="0" fontId="0" fillId="7" borderId="64" xfId="0" applyFill="1" applyBorder="1" applyAlignment="1" applyProtection="1">
      <alignment horizontal="center" vertical="center" textRotation="255"/>
      <protection hidden="1"/>
    </xf>
    <xf numFmtId="0" fontId="0" fillId="8" borderId="4" xfId="0" applyFill="1" applyBorder="1" applyAlignment="1" applyProtection="1">
      <alignment horizontal="center" vertical="center"/>
      <protection locked="0"/>
    </xf>
    <xf numFmtId="0" fontId="0" fillId="8" borderId="21"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0" fillId="8" borderId="64" xfId="0" applyFill="1" applyBorder="1" applyAlignment="1" applyProtection="1">
      <alignment horizontal="center" vertical="center"/>
      <protection locked="0"/>
    </xf>
    <xf numFmtId="0" fontId="11" fillId="0" borderId="15" xfId="0" applyFont="1" applyBorder="1" applyAlignment="1" applyProtection="1">
      <alignment horizontal="center" vertical="center" textRotation="255"/>
      <protection hidden="1"/>
    </xf>
    <xf numFmtId="0" fontId="11" fillId="0" borderId="12" xfId="0" applyFont="1" applyBorder="1" applyAlignment="1" applyProtection="1">
      <alignment horizontal="center" vertical="center" textRotation="255"/>
      <protection hidden="1"/>
    </xf>
    <xf numFmtId="0" fontId="14" fillId="0" borderId="15" xfId="0" applyFont="1" applyBorder="1" applyAlignment="1" applyProtection="1">
      <alignment horizontal="distributed" vertical="center" justifyLastLine="1"/>
      <protection hidden="1"/>
    </xf>
    <xf numFmtId="0" fontId="14" fillId="0" borderId="12" xfId="0" applyFont="1" applyBorder="1" applyAlignment="1" applyProtection="1">
      <alignment horizontal="distributed" vertical="center" justifyLastLine="1"/>
      <protection hidden="1"/>
    </xf>
    <xf numFmtId="188" fontId="11" fillId="6" borderId="48" xfId="0" applyNumberFormat="1" applyFont="1" applyFill="1" applyBorder="1" applyAlignment="1" applyProtection="1">
      <alignment horizontal="center" vertical="center" shrinkToFit="1"/>
      <protection hidden="1"/>
    </xf>
    <xf numFmtId="188" fontId="11" fillId="6" borderId="26" xfId="0" applyNumberFormat="1" applyFont="1" applyFill="1" applyBorder="1" applyAlignment="1" applyProtection="1">
      <alignment horizontal="center" vertical="center" shrinkToFit="1"/>
      <protection hidden="1"/>
    </xf>
    <xf numFmtId="188" fontId="11" fillId="6" borderId="35" xfId="0" applyNumberFormat="1" applyFont="1" applyFill="1" applyBorder="1" applyAlignment="1" applyProtection="1">
      <alignment horizontal="center" vertical="center" shrinkToFit="1"/>
      <protection hidden="1"/>
    </xf>
    <xf numFmtId="0" fontId="14" fillId="6" borderId="48" xfId="0" applyFont="1" applyFill="1" applyBorder="1" applyAlignment="1" applyProtection="1">
      <alignment horizontal="center" vertical="center" shrinkToFit="1"/>
      <protection hidden="1"/>
    </xf>
    <xf numFmtId="0" fontId="14" fillId="6" borderId="35" xfId="0" applyFont="1" applyFill="1" applyBorder="1" applyAlignment="1" applyProtection="1">
      <alignment horizontal="center" vertical="center" shrinkToFit="1"/>
      <protection hidden="1"/>
    </xf>
    <xf numFmtId="0" fontId="11" fillId="6" borderId="48" xfId="0" applyFont="1" applyFill="1" applyBorder="1" applyAlignment="1" applyProtection="1">
      <alignment horizontal="center" vertical="center" justifyLastLine="1" shrinkToFit="1"/>
      <protection hidden="1"/>
    </xf>
    <xf numFmtId="192" fontId="11" fillId="6" borderId="48" xfId="0" applyNumberFormat="1" applyFont="1" applyFill="1" applyBorder="1" applyAlignment="1" applyProtection="1">
      <alignment horizontal="center" vertical="center" shrinkToFit="1"/>
      <protection hidden="1"/>
    </xf>
    <xf numFmtId="192" fontId="11" fillId="6" borderId="26" xfId="0" applyNumberFormat="1" applyFont="1" applyFill="1" applyBorder="1" applyAlignment="1" applyProtection="1">
      <alignment horizontal="center" vertical="center" shrinkToFit="1"/>
      <protection hidden="1"/>
    </xf>
    <xf numFmtId="192" fontId="11" fillId="6" borderId="35" xfId="0" applyNumberFormat="1" applyFont="1" applyFill="1" applyBorder="1" applyAlignment="1" applyProtection="1">
      <alignment horizontal="center" vertical="center" shrinkToFit="1"/>
      <protection hidden="1"/>
    </xf>
    <xf numFmtId="191" fontId="11" fillId="6" borderId="48" xfId="0" applyNumberFormat="1" applyFont="1" applyFill="1" applyBorder="1" applyAlignment="1" applyProtection="1">
      <alignment horizontal="center" vertical="center" shrinkToFit="1"/>
      <protection hidden="1"/>
    </xf>
    <xf numFmtId="191" fontId="11" fillId="6" borderId="26" xfId="0" applyNumberFormat="1" applyFont="1" applyFill="1" applyBorder="1" applyAlignment="1" applyProtection="1">
      <alignment horizontal="center" vertical="center" shrinkToFit="1"/>
      <protection hidden="1"/>
    </xf>
    <xf numFmtId="191" fontId="11" fillId="6" borderId="35" xfId="0" applyNumberFormat="1" applyFont="1" applyFill="1" applyBorder="1" applyAlignment="1" applyProtection="1">
      <alignment horizontal="center" vertical="center" shrinkToFit="1"/>
      <protection hidden="1"/>
    </xf>
    <xf numFmtId="0" fontId="11" fillId="6" borderId="48" xfId="2" applyNumberFormat="1" applyFont="1" applyFill="1" applyBorder="1" applyAlignment="1" applyProtection="1">
      <alignment horizontal="center" vertical="center" shrinkToFit="1"/>
      <protection hidden="1"/>
    </xf>
    <xf numFmtId="0" fontId="11" fillId="6" borderId="26" xfId="2" applyNumberFormat="1" applyFont="1" applyFill="1" applyBorder="1" applyAlignment="1" applyProtection="1">
      <alignment horizontal="center" vertical="center" shrinkToFit="1"/>
      <protection hidden="1"/>
    </xf>
    <xf numFmtId="0" fontId="11" fillId="6" borderId="35" xfId="2" applyNumberFormat="1" applyFont="1" applyFill="1" applyBorder="1" applyAlignment="1" applyProtection="1">
      <alignment horizontal="center" vertical="center" shrinkToFit="1"/>
      <protection hidden="1"/>
    </xf>
    <xf numFmtId="0" fontId="14" fillId="6" borderId="65" xfId="0" applyFont="1" applyFill="1" applyBorder="1" applyAlignment="1" applyProtection="1">
      <alignment horizontal="center" vertical="center" wrapText="1"/>
      <protection hidden="1"/>
    </xf>
    <xf numFmtId="0" fontId="14" fillId="6" borderId="63" xfId="0" applyFont="1" applyFill="1" applyBorder="1" applyAlignment="1" applyProtection="1">
      <alignment horizontal="center" vertical="center" wrapText="1"/>
      <protection hidden="1"/>
    </xf>
    <xf numFmtId="0" fontId="14" fillId="6" borderId="64" xfId="0" applyFont="1" applyFill="1" applyBorder="1" applyAlignment="1" applyProtection="1">
      <alignment horizontal="center" vertical="center" wrapText="1"/>
      <protection hidden="1"/>
    </xf>
    <xf numFmtId="0" fontId="14" fillId="6" borderId="6" xfId="0" applyFont="1" applyFill="1" applyBorder="1" applyAlignment="1" applyProtection="1">
      <alignment horizontal="center" vertical="center" wrapText="1" shrinkToFit="1"/>
      <protection hidden="1"/>
    </xf>
    <xf numFmtId="0" fontId="14" fillId="6" borderId="4" xfId="0" applyFont="1" applyFill="1" applyBorder="1" applyAlignment="1" applyProtection="1">
      <alignment horizontal="center" vertical="center" wrapText="1" shrinkToFit="1"/>
      <protection hidden="1"/>
    </xf>
    <xf numFmtId="0" fontId="14" fillId="6" borderId="65" xfId="0" applyFont="1" applyFill="1" applyBorder="1" applyAlignment="1" applyProtection="1">
      <alignment horizontal="center" vertical="center" wrapText="1" shrinkToFit="1"/>
      <protection hidden="1"/>
    </xf>
    <xf numFmtId="0" fontId="14" fillId="6" borderId="63" xfId="0" applyFont="1" applyFill="1" applyBorder="1" applyAlignment="1" applyProtection="1">
      <alignment horizontal="center" vertical="center" wrapText="1" shrinkToFit="1"/>
      <protection hidden="1"/>
    </xf>
    <xf numFmtId="0" fontId="14" fillId="6" borderId="64" xfId="0" applyFont="1" applyFill="1" applyBorder="1" applyAlignment="1" applyProtection="1">
      <alignment horizontal="center" vertical="center" wrapText="1" shrinkToFit="1"/>
      <protection hidden="1"/>
    </xf>
    <xf numFmtId="0" fontId="14" fillId="0" borderId="16" xfId="0" applyFont="1" applyBorder="1" applyAlignment="1" applyProtection="1">
      <alignment horizontal="center" vertical="center" shrinkToFit="1"/>
      <protection hidden="1"/>
    </xf>
    <xf numFmtId="0" fontId="14" fillId="0" borderId="0" xfId="0" applyFont="1" applyAlignment="1" applyProtection="1">
      <alignment horizontal="center" vertical="center" shrinkToFit="1"/>
      <protection hidden="1"/>
    </xf>
    <xf numFmtId="0" fontId="14" fillId="0" borderId="12" xfId="0" applyFont="1" applyBorder="1" applyAlignment="1" applyProtection="1">
      <alignment horizontal="center" vertical="center" shrinkToFit="1"/>
      <protection hidden="1"/>
    </xf>
    <xf numFmtId="0" fontId="14" fillId="0" borderId="7" xfId="0" applyFont="1" applyBorder="1" applyAlignment="1" applyProtection="1">
      <alignment horizontal="center" vertical="center" shrinkToFit="1"/>
      <protection hidden="1"/>
    </xf>
    <xf numFmtId="0" fontId="42" fillId="6" borderId="63" xfId="0" applyFont="1" applyFill="1" applyBorder="1" applyAlignment="1" applyProtection="1">
      <alignment shrinkToFit="1"/>
      <protection hidden="1"/>
    </xf>
    <xf numFmtId="0" fontId="11" fillId="0" borderId="48" xfId="0" applyFont="1" applyBorder="1" applyAlignment="1" applyProtection="1">
      <alignment horizontal="distributed" vertical="center" justifyLastLine="1"/>
      <protection hidden="1"/>
    </xf>
    <xf numFmtId="0" fontId="11" fillId="0" borderId="35" xfId="0" applyFont="1" applyBorder="1" applyAlignment="1" applyProtection="1">
      <alignment horizontal="distributed" vertical="center" justifyLastLine="1"/>
      <protection hidden="1"/>
    </xf>
    <xf numFmtId="0" fontId="11" fillId="0" borderId="26" xfId="0" applyFont="1" applyBorder="1" applyAlignment="1" applyProtection="1">
      <alignment horizontal="distributed" vertical="center" justifyLastLine="1"/>
      <protection hidden="1"/>
    </xf>
    <xf numFmtId="0" fontId="12" fillId="7" borderId="0" xfId="0" applyFont="1" applyFill="1" applyAlignment="1" applyProtection="1">
      <alignment horizontal="left" vertical="center"/>
      <protection hidden="1"/>
    </xf>
    <xf numFmtId="0" fontId="12" fillId="0" borderId="26" xfId="0" applyFont="1" applyBorder="1" applyAlignment="1" applyProtection="1">
      <alignment horizontal="distributed" vertical="center" justifyLastLine="1"/>
      <protection hidden="1"/>
    </xf>
    <xf numFmtId="0" fontId="12" fillId="0" borderId="35" xfId="0" applyFont="1" applyBorder="1" applyAlignment="1" applyProtection="1">
      <alignment horizontal="distributed" vertical="center" justifyLastLine="1"/>
      <protection hidden="1"/>
    </xf>
    <xf numFmtId="0" fontId="42" fillId="6" borderId="63" xfId="0" applyFont="1" applyFill="1" applyBorder="1" applyAlignment="1" applyProtection="1">
      <alignment wrapText="1" shrinkToFit="1"/>
      <protection hidden="1"/>
    </xf>
    <xf numFmtId="189" fontId="42" fillId="6" borderId="7" xfId="0" applyNumberFormat="1" applyFont="1" applyFill="1" applyBorder="1" applyProtection="1">
      <protection hidden="1"/>
    </xf>
    <xf numFmtId="0" fontId="12" fillId="2" borderId="0" xfId="0" applyFont="1" applyFill="1" applyAlignment="1" applyProtection="1">
      <alignment vertical="center" wrapText="1"/>
      <protection hidden="1"/>
    </xf>
    <xf numFmtId="0" fontId="11" fillId="0" borderId="48" xfId="0" applyFont="1" applyBorder="1" applyAlignment="1" applyProtection="1">
      <alignment horizontal="distributed" vertical="center" indent="1"/>
      <protection hidden="1"/>
    </xf>
    <xf numFmtId="0" fontId="11" fillId="0" borderId="26" xfId="0" applyFont="1" applyBorder="1" applyAlignment="1" applyProtection="1">
      <alignment horizontal="distributed" vertical="center" indent="1"/>
      <protection hidden="1"/>
    </xf>
    <xf numFmtId="0" fontId="11" fillId="0" borderId="35" xfId="0" applyFont="1" applyBorder="1" applyAlignment="1" applyProtection="1">
      <alignment horizontal="distributed" vertical="center" indent="1"/>
      <protection hidden="1"/>
    </xf>
    <xf numFmtId="0" fontId="12" fillId="0" borderId="5" xfId="0" applyFont="1" applyBorder="1" applyAlignment="1" applyProtection="1">
      <alignment horizontal="distributed" vertical="center" justifyLastLine="1"/>
      <protection hidden="1"/>
    </xf>
    <xf numFmtId="0" fontId="12" fillId="0" borderId="48" xfId="0" applyFont="1" applyBorder="1" applyAlignment="1" applyProtection="1">
      <alignment horizontal="distributed" vertical="center" justifyLastLine="1"/>
      <protection hidden="1"/>
    </xf>
    <xf numFmtId="6" fontId="11" fillId="0" borderId="48" xfId="2" applyFont="1" applyFill="1" applyBorder="1" applyAlignment="1" applyProtection="1">
      <alignment horizontal="center" vertical="center" textRotation="255"/>
      <protection hidden="1"/>
    </xf>
    <xf numFmtId="6" fontId="11" fillId="0" borderId="26" xfId="2" applyFont="1" applyFill="1" applyBorder="1" applyAlignment="1" applyProtection="1">
      <alignment horizontal="center" vertical="center" textRotation="255"/>
      <protection hidden="1"/>
    </xf>
    <xf numFmtId="0" fontId="11" fillId="0" borderId="35" xfId="0" applyFont="1" applyBorder="1" applyAlignment="1" applyProtection="1">
      <alignment horizontal="center" vertical="center" textRotation="255"/>
      <protection hidden="1"/>
    </xf>
    <xf numFmtId="0" fontId="12" fillId="0" borderId="5" xfId="0" applyFont="1" applyBorder="1" applyAlignment="1" applyProtection="1">
      <alignment horizontal="distributed" vertical="center" indent="1"/>
      <protection hidden="1"/>
    </xf>
    <xf numFmtId="0" fontId="12" fillId="0" borderId="0" xfId="0" applyFont="1" applyAlignment="1" applyProtection="1">
      <alignment horizontal="distributed" vertical="center" indent="1"/>
      <protection hidden="1"/>
    </xf>
    <xf numFmtId="0" fontId="12" fillId="0" borderId="7" xfId="0" applyFont="1" applyBorder="1" applyAlignment="1" applyProtection="1">
      <alignment horizontal="distributed" vertical="center" indent="1"/>
      <protection hidden="1"/>
    </xf>
    <xf numFmtId="0" fontId="12" fillId="0" borderId="15" xfId="0" applyFont="1" applyBorder="1" applyAlignment="1" applyProtection="1">
      <alignment horizontal="center" vertical="center" justifyLastLine="1"/>
      <protection hidden="1"/>
    </xf>
    <xf numFmtId="0" fontId="12" fillId="0" borderId="65" xfId="0" applyFont="1" applyBorder="1" applyAlignment="1" applyProtection="1">
      <alignment horizontal="center" vertical="center" justifyLastLine="1"/>
      <protection hidden="1"/>
    </xf>
    <xf numFmtId="0" fontId="2" fillId="2" borderId="0" xfId="0" applyFont="1" applyFill="1" applyAlignment="1" applyProtection="1">
      <alignment horizontal="right" vertical="center"/>
      <protection hidden="1"/>
    </xf>
    <xf numFmtId="0" fontId="24" fillId="0" borderId="0" xfId="0" applyFont="1" applyAlignment="1" applyProtection="1">
      <alignment horizontal="center"/>
      <protection hidden="1"/>
    </xf>
    <xf numFmtId="0" fontId="14" fillId="0" borderId="48" xfId="0" applyFont="1" applyBorder="1" applyAlignment="1" applyProtection="1">
      <alignment horizontal="center" vertical="center" wrapText="1" justifyLastLine="1"/>
      <protection hidden="1"/>
    </xf>
    <xf numFmtId="0" fontId="14" fillId="0" borderId="35" xfId="0" applyFont="1" applyBorder="1" applyAlignment="1" applyProtection="1">
      <alignment horizontal="center" vertical="center" justifyLastLine="1"/>
      <protection hidden="1"/>
    </xf>
    <xf numFmtId="0" fontId="12" fillId="0" borderId="48" xfId="0" applyFont="1" applyBorder="1" applyAlignment="1" applyProtection="1">
      <alignment horizontal="center" vertical="center" justifyLastLine="1"/>
      <protection hidden="1"/>
    </xf>
    <xf numFmtId="0" fontId="12" fillId="0" borderId="35" xfId="0" applyFont="1" applyBorder="1" applyAlignment="1" applyProtection="1">
      <alignment horizontal="center" vertical="center" justifyLastLine="1"/>
      <protection hidden="1"/>
    </xf>
    <xf numFmtId="0" fontId="11" fillId="0" borderId="15" xfId="0" applyFont="1" applyBorder="1" applyAlignment="1" applyProtection="1">
      <alignment horizontal="center" vertical="center" wrapText="1" justifyLastLine="1"/>
      <protection hidden="1"/>
    </xf>
    <xf numFmtId="0" fontId="11" fillId="0" borderId="5" xfId="0" applyFont="1" applyBorder="1" applyAlignment="1" applyProtection="1">
      <alignment horizontal="center" vertical="center" wrapText="1" justifyLastLine="1"/>
      <protection hidden="1"/>
    </xf>
    <xf numFmtId="0" fontId="11" fillId="0" borderId="6" xfId="0" applyFont="1" applyBorder="1" applyAlignment="1" applyProtection="1">
      <alignment horizontal="center" vertical="center" wrapText="1" justifyLastLine="1"/>
      <protection hidden="1"/>
    </xf>
    <xf numFmtId="0" fontId="11" fillId="0" borderId="16" xfId="0" applyFont="1" applyBorder="1" applyAlignment="1" applyProtection="1">
      <alignment horizontal="center" vertical="center" wrapText="1" justifyLastLine="1"/>
      <protection hidden="1"/>
    </xf>
    <xf numFmtId="0" fontId="11" fillId="0" borderId="0" xfId="0" applyFont="1" applyAlignment="1" applyProtection="1">
      <alignment horizontal="center" vertical="center" wrapText="1" justifyLastLine="1"/>
      <protection hidden="1"/>
    </xf>
    <xf numFmtId="0" fontId="11" fillId="0" borderId="4" xfId="0" applyFont="1" applyBorder="1" applyAlignment="1" applyProtection="1">
      <alignment horizontal="center" vertical="center" wrapText="1" justifyLastLine="1"/>
      <protection hidden="1"/>
    </xf>
    <xf numFmtId="0" fontId="11" fillId="0" borderId="65" xfId="0" applyFont="1" applyBorder="1" applyAlignment="1" applyProtection="1">
      <alignment horizontal="center" vertical="center" wrapText="1" justifyLastLine="1"/>
      <protection hidden="1"/>
    </xf>
    <xf numFmtId="0" fontId="11" fillId="0" borderId="63" xfId="0" applyFont="1" applyBorder="1" applyAlignment="1" applyProtection="1">
      <alignment horizontal="center" vertical="center" wrapText="1" justifyLastLine="1"/>
      <protection hidden="1"/>
    </xf>
    <xf numFmtId="0" fontId="11" fillId="0" borderId="64" xfId="0" applyFont="1" applyBorder="1" applyAlignment="1" applyProtection="1">
      <alignment horizontal="center" vertical="center" wrapText="1" justifyLastLine="1"/>
      <protection hidden="1"/>
    </xf>
    <xf numFmtId="0" fontId="0" fillId="0" borderId="15" xfId="0" applyBorder="1" applyAlignment="1" applyProtection="1">
      <alignment horizontal="center" vertical="center" wrapText="1"/>
      <protection hidden="1"/>
    </xf>
    <xf numFmtId="0" fontId="0" fillId="0" borderId="5" xfId="0" applyBorder="1" applyProtection="1">
      <protection hidden="1"/>
    </xf>
    <xf numFmtId="0" fontId="0" fillId="0" borderId="6" xfId="0" applyBorder="1" applyProtection="1">
      <protection hidden="1"/>
    </xf>
    <xf numFmtId="0" fontId="0" fillId="0" borderId="65" xfId="0" applyBorder="1" applyProtection="1">
      <protection hidden="1"/>
    </xf>
    <xf numFmtId="0" fontId="0" fillId="0" borderId="63" xfId="0" applyBorder="1" applyProtection="1">
      <protection hidden="1"/>
    </xf>
    <xf numFmtId="0" fontId="0" fillId="0" borderId="64" xfId="0" applyBorder="1" applyProtection="1">
      <protection hidden="1"/>
    </xf>
    <xf numFmtId="182" fontId="21" fillId="6" borderId="0" xfId="0" applyNumberFormat="1" applyFont="1" applyFill="1" applyAlignment="1" applyProtection="1">
      <alignment horizontal="center"/>
      <protection hidden="1"/>
    </xf>
    <xf numFmtId="0" fontId="2" fillId="2" borderId="5"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1" fillId="6" borderId="0" xfId="0" applyFont="1" applyFill="1" applyAlignment="1" applyProtection="1">
      <alignment wrapText="1" shrinkToFit="1"/>
      <protection hidden="1"/>
    </xf>
    <xf numFmtId="0" fontId="11" fillId="3" borderId="65" xfId="0" applyFont="1" applyFill="1" applyBorder="1" applyAlignment="1" applyProtection="1">
      <alignment horizontal="distributed" vertical="center" justifyLastLine="1" shrinkToFit="1"/>
      <protection locked="0" hidden="1"/>
    </xf>
    <xf numFmtId="0" fontId="11" fillId="3" borderId="63" xfId="0" applyFont="1" applyFill="1" applyBorder="1" applyAlignment="1" applyProtection="1">
      <alignment horizontal="distributed" vertical="center" justifyLastLine="1" shrinkToFit="1"/>
      <protection locked="0" hidden="1"/>
    </xf>
    <xf numFmtId="0" fontId="11" fillId="3" borderId="64" xfId="0" applyFont="1" applyFill="1" applyBorder="1" applyAlignment="1" applyProtection="1">
      <alignment horizontal="distributed" vertical="center" justifyLastLine="1" shrinkToFit="1"/>
      <protection locked="0" hidden="1"/>
    </xf>
    <xf numFmtId="0" fontId="1" fillId="0" borderId="0" xfId="0" applyFont="1" applyAlignment="1" applyProtection="1">
      <alignment horizontal="center" vertical="center"/>
      <protection hidden="1"/>
    </xf>
    <xf numFmtId="0" fontId="1" fillId="0" borderId="20" xfId="0" applyFont="1" applyBorder="1" applyAlignment="1" applyProtection="1">
      <alignment horizontal="distributed" vertical="center" indent="1"/>
      <protection hidden="1"/>
    </xf>
    <xf numFmtId="0" fontId="1" fillId="0" borderId="2" xfId="0" applyFont="1" applyBorder="1" applyAlignment="1" applyProtection="1">
      <alignment horizontal="distributed" vertical="center" indent="1"/>
      <protection hidden="1"/>
    </xf>
    <xf numFmtId="0" fontId="1" fillId="0" borderId="21" xfId="0" applyFont="1" applyBorder="1" applyAlignment="1" applyProtection="1">
      <alignment horizontal="distributed" vertical="center" indent="1"/>
      <protection hidden="1"/>
    </xf>
    <xf numFmtId="0" fontId="0" fillId="0" borderId="20" xfId="0" applyBorder="1" applyAlignment="1" applyProtection="1">
      <alignment horizontal="distributed" vertical="center" indent="1"/>
      <protection hidden="1"/>
    </xf>
    <xf numFmtId="0" fontId="0" fillId="0" borderId="2" xfId="0" applyBorder="1" applyAlignment="1" applyProtection="1">
      <alignment horizontal="distributed" vertical="center" indent="1"/>
      <protection hidden="1"/>
    </xf>
    <xf numFmtId="0" fontId="0" fillId="0" borderId="21" xfId="0" applyBorder="1" applyAlignment="1" applyProtection="1">
      <alignment horizontal="distributed" vertical="center" indent="1"/>
      <protection hidden="1"/>
    </xf>
    <xf numFmtId="0" fontId="3" fillId="0" borderId="20" xfId="0" applyFont="1" applyBorder="1" applyAlignment="1" applyProtection="1">
      <alignment horizontal="distributed" vertical="center" indent="1"/>
      <protection hidden="1"/>
    </xf>
    <xf numFmtId="0" fontId="3" fillId="0" borderId="2" xfId="0" applyFont="1" applyBorder="1" applyAlignment="1" applyProtection="1">
      <alignment horizontal="distributed" vertical="center" indent="1"/>
      <protection hidden="1"/>
    </xf>
    <xf numFmtId="0" fontId="3" fillId="0" borderId="21" xfId="0" applyFont="1" applyBorder="1" applyAlignment="1" applyProtection="1">
      <alignment horizontal="distributed" vertical="center" indent="1"/>
      <protection hidden="1"/>
    </xf>
    <xf numFmtId="0" fontId="0" fillId="0" borderId="20" xfId="0" applyBorder="1" applyAlignment="1" applyProtection="1">
      <alignment vertical="center"/>
      <protection hidden="1"/>
    </xf>
    <xf numFmtId="0" fontId="1" fillId="0" borderId="2" xfId="0" applyFont="1" applyBorder="1" applyAlignment="1" applyProtection="1">
      <alignment vertical="center"/>
      <protection hidden="1"/>
    </xf>
    <xf numFmtId="0" fontId="1" fillId="0" borderId="21" xfId="0" applyFont="1" applyBorder="1" applyAlignment="1" applyProtection="1">
      <alignment vertical="center"/>
      <protection hidden="1"/>
    </xf>
    <xf numFmtId="0" fontId="4" fillId="0" borderId="20" xfId="0" applyFont="1" applyBorder="1" applyAlignment="1" applyProtection="1">
      <alignment horizontal="distributed" vertical="center" indent="1" shrinkToFit="1"/>
      <protection hidden="1"/>
    </xf>
    <xf numFmtId="0" fontId="4" fillId="0" borderId="2" xfId="0" applyFont="1" applyBorder="1" applyAlignment="1" applyProtection="1">
      <alignment horizontal="distributed" vertical="center" indent="1" shrinkToFit="1"/>
      <protection hidden="1"/>
    </xf>
    <xf numFmtId="0" fontId="4" fillId="0" borderId="21" xfId="0" applyFont="1" applyBorder="1" applyAlignment="1" applyProtection="1">
      <alignment horizontal="distributed" vertical="center" indent="1" shrinkToFit="1"/>
      <protection hidden="1"/>
    </xf>
    <xf numFmtId="0" fontId="1" fillId="0" borderId="20" xfId="0" applyFont="1" applyBorder="1" applyAlignment="1" applyProtection="1">
      <alignment horizontal="distributed" vertical="center" textRotation="255" indent="1"/>
      <protection hidden="1"/>
    </xf>
    <xf numFmtId="0" fontId="1" fillId="0" borderId="2" xfId="0" applyFont="1" applyBorder="1" applyAlignment="1" applyProtection="1">
      <alignment horizontal="distributed" vertical="center" textRotation="255" indent="1"/>
      <protection hidden="1"/>
    </xf>
    <xf numFmtId="0" fontId="1" fillId="0" borderId="21" xfId="0" applyFont="1" applyBorder="1" applyAlignment="1" applyProtection="1">
      <alignment horizontal="distributed" vertical="center" textRotation="255" indent="1"/>
      <protection hidden="1"/>
    </xf>
    <xf numFmtId="0" fontId="1" fillId="0" borderId="20"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protection locked="0" hidden="1"/>
    </xf>
    <xf numFmtId="0" fontId="1" fillId="3" borderId="21" xfId="0" applyFont="1" applyFill="1" applyBorder="1" applyAlignment="1" applyProtection="1">
      <alignment horizontal="center" vertical="center"/>
      <protection locked="0" hidden="1"/>
    </xf>
    <xf numFmtId="0" fontId="1" fillId="0" borderId="15" xfId="0" applyFont="1" applyBorder="1" applyAlignment="1" applyProtection="1">
      <alignment horizontal="center" vertical="center" textRotation="255"/>
      <protection hidden="1"/>
    </xf>
    <xf numFmtId="0" fontId="1" fillId="0" borderId="6" xfId="0" applyFont="1" applyBorder="1" applyAlignment="1" applyProtection="1">
      <alignment horizontal="center" vertical="center" textRotation="255"/>
      <protection hidden="1"/>
    </xf>
    <xf numFmtId="0" fontId="1" fillId="0" borderId="16" xfId="0" applyFont="1" applyBorder="1" applyAlignment="1" applyProtection="1">
      <alignment horizontal="center" vertical="center" textRotation="255"/>
      <protection hidden="1"/>
    </xf>
    <xf numFmtId="0" fontId="1" fillId="0" borderId="4" xfId="0" applyFont="1" applyBorder="1" applyAlignment="1" applyProtection="1">
      <alignment horizontal="center" vertical="center" textRotation="255"/>
      <protection hidden="1"/>
    </xf>
    <xf numFmtId="0" fontId="1" fillId="0" borderId="12" xfId="0" applyFont="1" applyBorder="1" applyAlignment="1" applyProtection="1">
      <alignment horizontal="center" vertical="center" textRotation="255"/>
      <protection hidden="1"/>
    </xf>
    <xf numFmtId="0" fontId="1" fillId="0" borderId="13" xfId="0" applyFont="1" applyBorder="1" applyAlignment="1" applyProtection="1">
      <alignment horizontal="center" vertical="center" textRotation="255"/>
      <protection hidden="1"/>
    </xf>
    <xf numFmtId="0" fontId="0" fillId="3" borderId="20" xfId="0" applyFill="1" applyBorder="1" applyAlignment="1" applyProtection="1">
      <alignment horizontal="center" vertical="center"/>
      <protection locked="0" hidden="1"/>
    </xf>
    <xf numFmtId="0" fontId="1" fillId="3" borderId="30" xfId="0" applyFont="1" applyFill="1" applyBorder="1" applyAlignment="1" applyProtection="1">
      <alignment vertical="center"/>
      <protection locked="0" hidden="1"/>
    </xf>
    <xf numFmtId="0" fontId="1" fillId="3" borderId="20" xfId="0" applyFont="1" applyFill="1" applyBorder="1" applyAlignment="1" applyProtection="1">
      <alignment horizontal="center" vertical="center"/>
      <protection locked="0" hidden="1"/>
    </xf>
    <xf numFmtId="0" fontId="1" fillId="3" borderId="30" xfId="0" applyFont="1" applyFill="1" applyBorder="1" applyAlignment="1" applyProtection="1">
      <alignment horizontal="center" vertical="center"/>
      <protection locked="0" hidden="1"/>
    </xf>
    <xf numFmtId="0" fontId="1" fillId="0" borderId="30" xfId="0" applyFont="1" applyBorder="1" applyAlignment="1" applyProtection="1">
      <alignment horizontal="center" vertical="center"/>
      <protection hidden="1"/>
    </xf>
    <xf numFmtId="0" fontId="0" fillId="3" borderId="30" xfId="0" applyFill="1" applyBorder="1" applyAlignment="1" applyProtection="1">
      <alignment vertical="center"/>
      <protection locked="0" hidden="1"/>
    </xf>
    <xf numFmtId="0" fontId="0" fillId="3" borderId="30" xfId="0" applyFill="1" applyBorder="1" applyAlignment="1" applyProtection="1">
      <alignment horizontal="center" vertical="center"/>
      <protection locked="0" hidden="1"/>
    </xf>
    <xf numFmtId="0" fontId="12" fillId="3" borderId="20" xfId="0" applyFont="1" applyFill="1" applyBorder="1" applyAlignment="1" applyProtection="1">
      <alignment horizontal="left" vertical="center"/>
      <protection locked="0" hidden="1"/>
    </xf>
    <xf numFmtId="0" fontId="12" fillId="3" borderId="2" xfId="0" applyFont="1" applyFill="1" applyBorder="1" applyAlignment="1" applyProtection="1">
      <alignment horizontal="left" vertical="center"/>
      <protection locked="0" hidden="1"/>
    </xf>
    <xf numFmtId="0" fontId="12" fillId="3" borderId="21" xfId="0" applyFont="1" applyFill="1" applyBorder="1" applyAlignment="1" applyProtection="1">
      <alignment horizontal="left" vertical="center"/>
      <protection locked="0" hidden="1"/>
    </xf>
    <xf numFmtId="0" fontId="12" fillId="3" borderId="5" xfId="0" applyFont="1" applyFill="1" applyBorder="1" applyAlignment="1" applyProtection="1">
      <alignment horizontal="left" vertical="center"/>
      <protection locked="0" hidden="1"/>
    </xf>
    <xf numFmtId="0" fontId="12" fillId="3" borderId="6" xfId="0" applyFont="1" applyFill="1" applyBorder="1" applyAlignment="1" applyProtection="1">
      <alignment horizontal="left" vertical="center"/>
      <protection locked="0" hidden="1"/>
    </xf>
    <xf numFmtId="0" fontId="2" fillId="0" borderId="2" xfId="0" applyFont="1" applyBorder="1" applyAlignment="1" applyProtection="1">
      <alignment horizontal="center" vertical="center"/>
      <protection hidden="1"/>
    </xf>
    <xf numFmtId="0" fontId="1" fillId="0" borderId="2" xfId="0" applyFont="1" applyBorder="1" applyAlignment="1" applyProtection="1">
      <alignment horizontal="left" vertical="center"/>
      <protection hidden="1"/>
    </xf>
    <xf numFmtId="0" fontId="1" fillId="0" borderId="21" xfId="0" applyFont="1" applyBorder="1" applyAlignment="1" applyProtection="1">
      <alignment horizontal="left" vertical="center"/>
      <protection hidden="1"/>
    </xf>
    <xf numFmtId="0" fontId="20" fillId="5" borderId="0" xfId="0" applyFont="1" applyFill="1" applyAlignment="1" applyProtection="1">
      <alignment horizontal="right"/>
      <protection hidden="1"/>
    </xf>
    <xf numFmtId="0" fontId="1" fillId="3" borderId="20" xfId="0" applyFont="1" applyFill="1" applyBorder="1" applyAlignment="1" applyProtection="1">
      <alignment horizontal="left" vertical="center"/>
      <protection locked="0" hidden="1"/>
    </xf>
    <xf numFmtId="0" fontId="1" fillId="3" borderId="2" xfId="0" applyFont="1" applyFill="1" applyBorder="1" applyAlignment="1" applyProtection="1">
      <alignment horizontal="left" vertical="center"/>
      <protection locked="0" hidden="1"/>
    </xf>
    <xf numFmtId="0" fontId="1" fillId="3" borderId="21" xfId="0" applyFont="1" applyFill="1" applyBorder="1" applyAlignment="1" applyProtection="1">
      <alignment horizontal="left" vertical="center"/>
      <protection locked="0" hidden="1"/>
    </xf>
    <xf numFmtId="0" fontId="2" fillId="0" borderId="0" xfId="0" applyFont="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0" fillId="3" borderId="2" xfId="0" applyFill="1" applyBorder="1" applyAlignment="1" applyProtection="1">
      <alignment horizontal="center" vertical="center"/>
      <protection locked="0" hidden="1"/>
    </xf>
    <xf numFmtId="0" fontId="1" fillId="3" borderId="48" xfId="0" applyFont="1" applyFill="1" applyBorder="1" applyAlignment="1" applyProtection="1">
      <alignment vertical="center"/>
      <protection locked="0" hidden="1"/>
    </xf>
    <xf numFmtId="0" fontId="1" fillId="3" borderId="15" xfId="0" applyFont="1" applyFill="1" applyBorder="1" applyAlignment="1" applyProtection="1">
      <alignment vertical="center"/>
      <protection locked="0" hidden="1"/>
    </xf>
    <xf numFmtId="0" fontId="1" fillId="0" borderId="20" xfId="0" applyFont="1" applyBorder="1" applyAlignment="1" applyProtection="1">
      <alignment horizontal="left" vertical="center"/>
      <protection hidden="1"/>
    </xf>
    <xf numFmtId="0" fontId="1" fillId="0" borderId="3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shrinkToFit="1"/>
      <protection hidden="1"/>
    </xf>
    <xf numFmtId="0" fontId="1" fillId="0" borderId="2" xfId="0" applyFont="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1" fillId="0" borderId="20"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0" fillId="3" borderId="15" xfId="0" applyFill="1" applyBorder="1" applyAlignment="1" applyProtection="1">
      <alignment vertical="top" wrapText="1"/>
      <protection locked="0" hidden="1"/>
    </xf>
    <xf numFmtId="0" fontId="1" fillId="3" borderId="5" xfId="0" applyFont="1" applyFill="1" applyBorder="1" applyAlignment="1" applyProtection="1">
      <alignment vertical="top"/>
      <protection locked="0" hidden="1"/>
    </xf>
    <xf numFmtId="0" fontId="1" fillId="3" borderId="6" xfId="0" applyFont="1" applyFill="1" applyBorder="1" applyAlignment="1" applyProtection="1">
      <alignment vertical="top"/>
      <protection locked="0" hidden="1"/>
    </xf>
    <xf numFmtId="0" fontId="1" fillId="3" borderId="16" xfId="0" applyFont="1" applyFill="1" applyBorder="1" applyAlignment="1" applyProtection="1">
      <alignment vertical="top"/>
      <protection locked="0" hidden="1"/>
    </xf>
    <xf numFmtId="0" fontId="1" fillId="3" borderId="0" xfId="0" applyFont="1" applyFill="1" applyAlignment="1" applyProtection="1">
      <alignment vertical="top"/>
      <protection locked="0" hidden="1"/>
    </xf>
    <xf numFmtId="0" fontId="1" fillId="3" borderId="4" xfId="0" applyFont="1" applyFill="1" applyBorder="1" applyAlignment="1" applyProtection="1">
      <alignment vertical="top"/>
      <protection locked="0" hidden="1"/>
    </xf>
    <xf numFmtId="0" fontId="1" fillId="3" borderId="12" xfId="0" applyFont="1" applyFill="1" applyBorder="1" applyAlignment="1" applyProtection="1">
      <alignment vertical="top"/>
      <protection locked="0" hidden="1"/>
    </xf>
    <xf numFmtId="0" fontId="1" fillId="3" borderId="7" xfId="0" applyFont="1" applyFill="1" applyBorder="1" applyAlignment="1" applyProtection="1">
      <alignment vertical="top"/>
      <protection locked="0" hidden="1"/>
    </xf>
    <xf numFmtId="0" fontId="1" fillId="3" borderId="13" xfId="0" applyFont="1" applyFill="1" applyBorder="1" applyAlignment="1" applyProtection="1">
      <alignment vertical="top"/>
      <protection locked="0" hidden="1"/>
    </xf>
    <xf numFmtId="0" fontId="1" fillId="3" borderId="20" xfId="0" applyFont="1" applyFill="1" applyBorder="1" applyAlignment="1" applyProtection="1">
      <alignment vertical="center"/>
      <protection locked="0" hidden="1"/>
    </xf>
    <xf numFmtId="0" fontId="2" fillId="0" borderId="16" xfId="0" applyFont="1" applyBorder="1" applyAlignment="1" applyProtection="1">
      <alignment vertical="center"/>
      <protection hidden="1"/>
    </xf>
    <xf numFmtId="0" fontId="2"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2" fillId="3" borderId="15" xfId="0" applyFont="1" applyFill="1" applyBorder="1" applyAlignment="1" applyProtection="1">
      <alignment vertical="center" wrapText="1"/>
      <protection locked="0" hidden="1"/>
    </xf>
    <xf numFmtId="0" fontId="2" fillId="3" borderId="5" xfId="0" applyFont="1" applyFill="1" applyBorder="1" applyAlignment="1" applyProtection="1">
      <alignment vertical="center" wrapText="1"/>
      <protection locked="0" hidden="1"/>
    </xf>
    <xf numFmtId="0" fontId="2" fillId="3" borderId="6" xfId="0" applyFont="1" applyFill="1" applyBorder="1" applyAlignment="1" applyProtection="1">
      <alignment vertical="center" wrapText="1"/>
      <protection locked="0" hidden="1"/>
    </xf>
    <xf numFmtId="0" fontId="2" fillId="3" borderId="16" xfId="0" applyFont="1" applyFill="1" applyBorder="1" applyAlignment="1" applyProtection="1">
      <alignment vertical="center" wrapText="1"/>
      <protection locked="0" hidden="1"/>
    </xf>
    <xf numFmtId="0" fontId="2" fillId="3" borderId="0" xfId="0" applyFont="1" applyFill="1" applyAlignment="1" applyProtection="1">
      <alignment vertical="center" wrapText="1"/>
      <protection locked="0" hidden="1"/>
    </xf>
    <xf numFmtId="0" fontId="2" fillId="3" borderId="4" xfId="0" applyFont="1" applyFill="1" applyBorder="1" applyAlignment="1" applyProtection="1">
      <alignment vertical="center" wrapText="1"/>
      <protection locked="0" hidden="1"/>
    </xf>
    <xf numFmtId="0" fontId="2" fillId="3" borderId="12" xfId="0" applyFont="1" applyFill="1" applyBorder="1" applyAlignment="1" applyProtection="1">
      <alignment vertical="center" wrapText="1"/>
      <protection locked="0" hidden="1"/>
    </xf>
    <xf numFmtId="0" fontId="2" fillId="3" borderId="7" xfId="0" applyFont="1" applyFill="1" applyBorder="1" applyAlignment="1" applyProtection="1">
      <alignment vertical="center" wrapText="1"/>
      <protection locked="0" hidden="1"/>
    </xf>
    <xf numFmtId="0" fontId="2" fillId="3" borderId="13" xfId="0" applyFont="1" applyFill="1" applyBorder="1" applyAlignment="1" applyProtection="1">
      <alignment vertical="center" wrapText="1"/>
      <protection locked="0" hidden="1"/>
    </xf>
    <xf numFmtId="0" fontId="2" fillId="0" borderId="15"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0" fillId="0" borderId="12" xfId="0" applyBorder="1" applyAlignment="1" applyProtection="1">
      <alignment vertical="center"/>
      <protection hidden="1"/>
    </xf>
    <xf numFmtId="0" fontId="0" fillId="0" borderId="7" xfId="0" applyBorder="1" applyAlignment="1" applyProtection="1">
      <alignment vertical="center"/>
      <protection hidden="1"/>
    </xf>
    <xf numFmtId="0" fontId="0" fillId="0" borderId="13" xfId="0" applyBorder="1" applyAlignment="1" applyProtection="1">
      <alignment vertical="center"/>
      <protection hidden="1"/>
    </xf>
    <xf numFmtId="0" fontId="0" fillId="3" borderId="21" xfId="0" applyFill="1" applyBorder="1" applyAlignment="1" applyProtection="1">
      <alignment vertical="center"/>
      <protection locked="0" hidden="1"/>
    </xf>
    <xf numFmtId="182" fontId="2" fillId="6" borderId="7" xfId="0" applyNumberFormat="1" applyFont="1" applyFill="1" applyBorder="1" applyAlignment="1" applyProtection="1">
      <alignment horizontal="center"/>
      <protection hidden="1"/>
    </xf>
    <xf numFmtId="0" fontId="2" fillId="3" borderId="7" xfId="0" applyFont="1" applyFill="1" applyBorder="1" applyAlignment="1" applyProtection="1">
      <alignment vertical="center"/>
      <protection locked="0" hidden="1"/>
    </xf>
    <xf numFmtId="0" fontId="21" fillId="0" borderId="20"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0" fillId="0" borderId="21" xfId="0"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 xfId="0" applyFont="1" applyBorder="1" applyAlignment="1" applyProtection="1">
      <alignment vertical="center"/>
      <protection hidden="1"/>
    </xf>
    <xf numFmtId="0" fontId="0" fillId="0" borderId="2" xfId="0" applyBorder="1" applyAlignment="1" applyProtection="1">
      <alignment vertical="center"/>
      <protection hidden="1"/>
    </xf>
    <xf numFmtId="0" fontId="2" fillId="0" borderId="0" xfId="0" applyFont="1" applyAlignment="1" applyProtection="1">
      <alignment horizontal="distributed" shrinkToFit="1"/>
      <protection hidden="1"/>
    </xf>
    <xf numFmtId="0" fontId="2" fillId="6" borderId="7" xfId="0" applyFont="1" applyFill="1" applyBorder="1" applyAlignment="1" applyProtection="1">
      <alignment vertical="center" shrinkToFit="1"/>
      <protection hidden="1"/>
    </xf>
    <xf numFmtId="0" fontId="2" fillId="0" borderId="0" xfId="0" applyFont="1" applyAlignment="1" applyProtection="1">
      <alignment horizontal="center" shrinkToFit="1"/>
      <protection hidden="1"/>
    </xf>
    <xf numFmtId="0" fontId="2" fillId="6" borderId="7" xfId="0" applyFont="1" applyFill="1" applyBorder="1" applyAlignment="1" applyProtection="1">
      <alignment shrinkToFit="1"/>
      <protection hidden="1"/>
    </xf>
    <xf numFmtId="0" fontId="2" fillId="0" borderId="0" xfId="0" applyFont="1" applyAlignment="1" applyProtection="1">
      <alignment horizontal="distributed"/>
      <protection hidden="1"/>
    </xf>
    <xf numFmtId="0" fontId="2" fillId="6" borderId="7" xfId="0" applyFont="1" applyFill="1" applyBorder="1" applyProtection="1">
      <protection hidden="1"/>
    </xf>
    <xf numFmtId="182" fontId="2" fillId="6" borderId="2" xfId="0" applyNumberFormat="1" applyFont="1" applyFill="1" applyBorder="1" applyAlignment="1" applyProtection="1">
      <alignment horizontal="center"/>
      <protection hidden="1"/>
    </xf>
    <xf numFmtId="0" fontId="7" fillId="3" borderId="0" xfId="0" applyFont="1" applyFill="1" applyAlignment="1" applyProtection="1">
      <alignment horizontal="center" vertical="center" shrinkToFit="1"/>
      <protection locked="0"/>
    </xf>
    <xf numFmtId="0" fontId="2" fillId="0" borderId="20" xfId="0" applyFont="1" applyBorder="1" applyAlignment="1" applyProtection="1">
      <alignment horizontal="distributed" vertical="center" indent="1"/>
      <protection locked="0"/>
    </xf>
    <xf numFmtId="0" fontId="2" fillId="0" borderId="2" xfId="0" applyFont="1" applyBorder="1" applyAlignment="1" applyProtection="1">
      <alignment horizontal="distributed" vertical="center" indent="1"/>
      <protection locked="0"/>
    </xf>
    <xf numFmtId="0" fontId="2" fillId="0" borderId="21" xfId="0" applyFont="1" applyBorder="1" applyAlignment="1" applyProtection="1">
      <alignment horizontal="distributed" vertical="center" indent="1"/>
      <protection locked="0"/>
    </xf>
    <xf numFmtId="0" fontId="1" fillId="3" borderId="20"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2" fillId="0" borderId="30" xfId="0" applyFont="1" applyBorder="1" applyProtection="1">
      <protection locked="0"/>
    </xf>
    <xf numFmtId="0" fontId="2" fillId="2" borderId="0" xfId="0" applyFont="1" applyFill="1" applyAlignment="1">
      <alignment horizontal="center" vertical="center"/>
    </xf>
    <xf numFmtId="0" fontId="2" fillId="6" borderId="7" xfId="0" applyFont="1" applyFill="1" applyBorder="1" applyAlignment="1" applyProtection="1">
      <alignment horizontal="left" vertical="center" shrinkToFit="1"/>
      <protection hidden="1"/>
    </xf>
    <xf numFmtId="0" fontId="2" fillId="0" borderId="0" xfId="0" applyFont="1" applyAlignment="1" applyProtection="1">
      <alignment horizontal="center"/>
      <protection locked="0"/>
    </xf>
    <xf numFmtId="0" fontId="2" fillId="6" borderId="2" xfId="0" applyFont="1" applyFill="1" applyBorder="1" applyProtection="1">
      <protection hidden="1"/>
    </xf>
    <xf numFmtId="0" fontId="2" fillId="6" borderId="2" xfId="0" applyFont="1" applyFill="1" applyBorder="1" applyAlignment="1" applyProtection="1">
      <alignment vertical="center"/>
      <protection hidden="1"/>
    </xf>
    <xf numFmtId="0" fontId="7" fillId="3" borderId="63" xfId="0" applyFont="1" applyFill="1" applyBorder="1" applyAlignment="1" applyProtection="1">
      <alignment horizontal="right" vertical="center" shrinkToFit="1"/>
      <protection locked="0"/>
    </xf>
    <xf numFmtId="0" fontId="2" fillId="0" borderId="2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0" fillId="3" borderId="26" xfId="0" applyFill="1" applyBorder="1" applyAlignment="1" applyProtection="1">
      <alignment horizontal="left" vertical="center" wrapText="1"/>
      <protection locked="0"/>
    </xf>
    <xf numFmtId="0" fontId="1" fillId="3" borderId="26" xfId="0" applyFont="1" applyFill="1" applyBorder="1" applyAlignment="1" applyProtection="1">
      <alignment horizontal="left" vertical="center" wrapText="1"/>
      <protection locked="0"/>
    </xf>
    <xf numFmtId="0" fontId="1" fillId="3" borderId="35" xfId="0" applyFont="1"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0" fillId="3" borderId="15" xfId="0"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52" xfId="0" applyFont="1" applyFill="1" applyBorder="1" applyAlignment="1" applyProtection="1">
      <alignment vertical="center"/>
      <protection locked="0"/>
    </xf>
    <xf numFmtId="0" fontId="1" fillId="3" borderId="55" xfId="0" applyFont="1" applyFill="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3" borderId="57" xfId="0" applyFont="1" applyFill="1" applyBorder="1" applyAlignment="1" applyProtection="1">
      <alignment vertical="center"/>
      <protection locked="0"/>
    </xf>
    <xf numFmtId="0" fontId="0" fillId="3" borderId="0" xfId="0" applyFill="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3" borderId="54" xfId="0" applyFont="1" applyFill="1" applyBorder="1" applyAlignment="1" applyProtection="1">
      <alignment vertical="center"/>
      <protection locked="0"/>
    </xf>
    <xf numFmtId="0" fontId="1" fillId="3" borderId="56" xfId="0" applyFont="1" applyFill="1" applyBorder="1" applyAlignment="1" applyProtection="1">
      <alignment vertical="center"/>
      <protection locked="0"/>
    </xf>
    <xf numFmtId="0" fontId="1" fillId="3" borderId="58"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3" borderId="30" xfId="0" applyFill="1" applyBorder="1" applyAlignment="1" applyProtection="1">
      <alignment vertical="center" wrapText="1"/>
      <protection locked="0"/>
    </xf>
    <xf numFmtId="0" fontId="1" fillId="3" borderId="30" xfId="0" applyFont="1" applyFill="1" applyBorder="1" applyAlignment="1" applyProtection="1">
      <alignment vertical="center" wrapText="1"/>
      <protection locked="0"/>
    </xf>
    <xf numFmtId="0" fontId="0" fillId="3" borderId="30" xfId="0"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0" fillId="3" borderId="30" xfId="0"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protection locked="0"/>
    </xf>
    <xf numFmtId="0" fontId="0" fillId="3" borderId="30" xfId="0" applyFill="1" applyBorder="1" applyAlignment="1" applyProtection="1">
      <alignment horizontal="left" vertical="center"/>
      <protection locked="0"/>
    </xf>
    <xf numFmtId="0" fontId="2" fillId="0" borderId="30" xfId="0" applyFont="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1" fillId="3" borderId="30" xfId="0" applyFont="1" applyFill="1" applyBorder="1" applyAlignment="1" applyProtection="1">
      <alignment horizontal="center" vertical="center"/>
      <protection locked="0"/>
    </xf>
    <xf numFmtId="0" fontId="1" fillId="0" borderId="2" xfId="0" applyFont="1" applyBorder="1" applyAlignment="1" applyProtection="1">
      <alignment horizontal="distributed" vertical="center"/>
      <protection locked="0"/>
    </xf>
    <xf numFmtId="0" fontId="2" fillId="0" borderId="20"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3" fillId="0" borderId="0" xfId="0" applyFont="1" applyAlignment="1" applyProtection="1">
      <alignment horizontal="left" wrapText="1"/>
      <protection locked="0"/>
    </xf>
    <xf numFmtId="0" fontId="20" fillId="5" borderId="0" xfId="0" applyFont="1" applyFill="1" applyAlignment="1" applyProtection="1">
      <alignment horizontal="right"/>
      <protection locked="0"/>
    </xf>
    <xf numFmtId="0" fontId="21" fillId="0" borderId="20"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4" fillId="2" borderId="0" xfId="0" applyFont="1" applyFill="1" applyAlignment="1" applyProtection="1">
      <alignment horizontal="center" vertical="center" wrapText="1"/>
      <protection hidden="1"/>
    </xf>
    <xf numFmtId="0" fontId="0" fillId="0" borderId="15" xfId="0" applyBorder="1" applyAlignment="1" applyProtection="1">
      <alignment horizontal="distributed" vertical="center" indent="1"/>
      <protection hidden="1"/>
    </xf>
    <xf numFmtId="0" fontId="0" fillId="0" borderId="2" xfId="0" applyBorder="1" applyAlignment="1" applyProtection="1">
      <alignment horizontal="center" vertical="center"/>
      <protection hidden="1"/>
    </xf>
    <xf numFmtId="0" fontId="0" fillId="0" borderId="0" xfId="0" applyAlignment="1" applyProtection="1">
      <alignment horizontal="distributed" vertical="center"/>
      <protection hidden="1"/>
    </xf>
    <xf numFmtId="0" fontId="0" fillId="0" borderId="16" xfId="0" applyBorder="1" applyAlignment="1" applyProtection="1">
      <alignment horizontal="distributed" vertical="center" indent="1"/>
      <protection hidden="1"/>
    </xf>
    <xf numFmtId="0" fontId="0" fillId="0" borderId="0" xfId="0" applyAlignment="1" applyProtection="1">
      <alignment horizontal="distributed" vertical="center" indent="1"/>
      <protection hidden="1"/>
    </xf>
    <xf numFmtId="0" fontId="0" fillId="0" borderId="4" xfId="0" applyBorder="1" applyAlignment="1" applyProtection="1">
      <alignment horizontal="distributed" vertical="center" indent="1"/>
      <protection hidden="1"/>
    </xf>
    <xf numFmtId="0" fontId="0" fillId="0" borderId="16"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0"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0" fillId="7" borderId="0" xfId="0" applyFill="1" applyAlignment="1" applyProtection="1">
      <alignment horizontal="right"/>
      <protection hidden="1"/>
    </xf>
    <xf numFmtId="0" fontId="0" fillId="3" borderId="15" xfId="0" applyFill="1" applyBorder="1" applyAlignment="1" applyProtection="1">
      <alignment vertical="top" wrapText="1"/>
      <protection locked="0"/>
    </xf>
    <xf numFmtId="0" fontId="0" fillId="3" borderId="5" xfId="0" applyFill="1" applyBorder="1" applyAlignment="1" applyProtection="1">
      <alignment vertical="top"/>
      <protection locked="0"/>
    </xf>
    <xf numFmtId="0" fontId="0" fillId="3" borderId="6" xfId="0" applyFill="1" applyBorder="1" applyAlignment="1" applyProtection="1">
      <alignment vertical="top"/>
      <protection locked="0"/>
    </xf>
    <xf numFmtId="0" fontId="0" fillId="3" borderId="16" xfId="0" applyFill="1" applyBorder="1" applyAlignment="1" applyProtection="1">
      <alignment vertical="top"/>
      <protection locked="0"/>
    </xf>
    <xf numFmtId="0" fontId="0" fillId="3" borderId="0" xfId="0" applyFill="1" applyAlignment="1" applyProtection="1">
      <alignment vertical="top"/>
      <protection locked="0"/>
    </xf>
    <xf numFmtId="0" fontId="0" fillId="3" borderId="4" xfId="0" applyFill="1" applyBorder="1" applyAlignment="1" applyProtection="1">
      <alignment vertical="top"/>
      <protection locked="0"/>
    </xf>
    <xf numFmtId="0" fontId="0" fillId="3" borderId="65" xfId="0" applyFill="1" applyBorder="1" applyAlignment="1" applyProtection="1">
      <alignment vertical="top"/>
      <protection locked="0"/>
    </xf>
    <xf numFmtId="0" fontId="0" fillId="3" borderId="63" xfId="0" applyFill="1" applyBorder="1" applyAlignment="1" applyProtection="1">
      <alignment vertical="top"/>
      <protection locked="0"/>
    </xf>
    <xf numFmtId="0" fontId="0" fillId="3" borderId="64" xfId="0" applyFill="1" applyBorder="1" applyAlignment="1" applyProtection="1">
      <alignment vertical="top"/>
      <protection locked="0"/>
    </xf>
    <xf numFmtId="0" fontId="0" fillId="3" borderId="15" xfId="0" applyFill="1" applyBorder="1" applyAlignment="1" applyProtection="1">
      <alignment vertical="center" wrapText="1"/>
      <protection locked="0"/>
    </xf>
    <xf numFmtId="0" fontId="0" fillId="3" borderId="5"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65" xfId="0" applyFill="1" applyBorder="1" applyAlignment="1" applyProtection="1">
      <alignment vertical="center"/>
      <protection locked="0"/>
    </xf>
    <xf numFmtId="0" fontId="0" fillId="3" borderId="63" xfId="0" applyFill="1" applyBorder="1" applyAlignment="1" applyProtection="1">
      <alignment vertical="center"/>
      <protection locked="0"/>
    </xf>
    <xf numFmtId="0" fontId="0" fillId="3" borderId="64" xfId="0" applyFill="1" applyBorder="1" applyAlignment="1" applyProtection="1">
      <alignment vertical="center"/>
      <protection locked="0"/>
    </xf>
    <xf numFmtId="0" fontId="0" fillId="0" borderId="2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182" fontId="2" fillId="6" borderId="5" xfId="0" applyNumberFormat="1" applyFont="1" applyFill="1" applyBorder="1" applyAlignment="1" applyProtection="1">
      <alignment horizontal="right"/>
      <protection hidden="1"/>
    </xf>
    <xf numFmtId="0" fontId="0" fillId="0" borderId="0" xfId="0" applyAlignment="1" applyProtection="1">
      <alignment horizontal="distributed"/>
      <protection hidden="1"/>
    </xf>
    <xf numFmtId="0" fontId="2" fillId="6" borderId="0" xfId="0" applyFont="1" applyFill="1" applyAlignment="1" applyProtection="1">
      <alignment wrapText="1"/>
      <protection hidden="1"/>
    </xf>
    <xf numFmtId="0" fontId="2" fillId="6" borderId="7" xfId="0" applyFont="1" applyFill="1" applyBorder="1" applyAlignment="1" applyProtection="1">
      <alignment wrapText="1"/>
      <protection hidden="1"/>
    </xf>
    <xf numFmtId="0" fontId="0" fillId="0" borderId="20" xfId="0" applyBorder="1" applyAlignment="1" applyProtection="1">
      <alignment horizontal="center"/>
      <protection hidden="1"/>
    </xf>
    <xf numFmtId="0" fontId="0" fillId="0" borderId="2" xfId="0" applyBorder="1" applyAlignment="1" applyProtection="1">
      <alignment horizontal="center"/>
      <protection hidden="1"/>
    </xf>
    <xf numFmtId="0" fontId="0" fillId="0" borderId="21" xfId="0" applyBorder="1" applyAlignment="1" applyProtection="1">
      <alignment horizontal="center"/>
      <protection hidden="1"/>
    </xf>
    <xf numFmtId="0" fontId="2" fillId="3" borderId="5" xfId="0" applyFont="1" applyFill="1" applyBorder="1" applyProtection="1">
      <protection locked="0"/>
    </xf>
    <xf numFmtId="0" fontId="2" fillId="3" borderId="7" xfId="0" applyFont="1" applyFill="1" applyBorder="1" applyProtection="1">
      <protection locked="0"/>
    </xf>
    <xf numFmtId="0" fontId="7" fillId="0" borderId="0" xfId="0" applyFont="1" applyAlignment="1" applyProtection="1">
      <alignment horizontal="center" vertical="center"/>
      <protection hidden="1"/>
    </xf>
    <xf numFmtId="0" fontId="0" fillId="6" borderId="0" xfId="0" applyFill="1" applyProtection="1">
      <protection hidden="1"/>
    </xf>
    <xf numFmtId="0" fontId="0" fillId="6" borderId="7" xfId="0" applyFill="1" applyBorder="1" applyProtection="1">
      <protection hidden="1"/>
    </xf>
    <xf numFmtId="0" fontId="0" fillId="0" borderId="0" xfId="0" applyAlignment="1" applyProtection="1">
      <alignment horizontal="center" wrapText="1"/>
      <protection hidden="1"/>
    </xf>
    <xf numFmtId="0" fontId="2" fillId="6" borderId="0" xfId="0" applyFont="1" applyFill="1" applyAlignment="1" applyProtection="1">
      <alignment horizontal="left" wrapText="1"/>
      <protection hidden="1"/>
    </xf>
    <xf numFmtId="0" fontId="14" fillId="7" borderId="0" xfId="0" applyFont="1" applyFill="1" applyAlignment="1" applyProtection="1">
      <alignment vertical="top" wrapText="1"/>
      <protection hidden="1"/>
    </xf>
    <xf numFmtId="0" fontId="14" fillId="0" borderId="0" xfId="0" applyFont="1" applyAlignment="1" applyProtection="1">
      <alignment horizontal="distributed" vertical="top" wrapText="1"/>
      <protection hidden="1"/>
    </xf>
    <xf numFmtId="0" fontId="12" fillId="0" borderId="2" xfId="0" applyFont="1" applyBorder="1" applyAlignment="1" applyProtection="1">
      <alignment horizontal="center" vertical="center"/>
      <protection hidden="1"/>
    </xf>
    <xf numFmtId="0" fontId="12" fillId="0" borderId="26" xfId="0" applyFont="1" applyBorder="1" applyAlignment="1" applyProtection="1">
      <alignment horizontal="center" vertical="center" textRotation="255"/>
      <protection hidden="1"/>
    </xf>
    <xf numFmtId="0" fontId="12" fillId="0" borderId="35" xfId="0" applyFont="1" applyBorder="1" applyAlignment="1" applyProtection="1">
      <alignment horizontal="center" vertical="center" textRotation="255"/>
      <protection hidden="1"/>
    </xf>
    <xf numFmtId="0" fontId="0" fillId="3" borderId="0" xfId="0" applyFill="1" applyAlignment="1" applyProtection="1">
      <alignment shrinkToFit="1"/>
      <protection locked="0" hidden="1"/>
    </xf>
    <xf numFmtId="0" fontId="0" fillId="3" borderId="7" xfId="0" applyFill="1" applyBorder="1" applyAlignment="1" applyProtection="1">
      <alignment shrinkToFit="1"/>
      <protection locked="0" hidden="1"/>
    </xf>
    <xf numFmtId="0" fontId="0" fillId="3" borderId="0" xfId="0" applyFill="1" applyProtection="1">
      <protection locked="0" hidden="1"/>
    </xf>
    <xf numFmtId="0" fontId="0" fillId="3" borderId="7" xfId="0" applyFill="1" applyBorder="1" applyProtection="1">
      <protection locked="0" hidden="1"/>
    </xf>
    <xf numFmtId="0" fontId="12" fillId="3" borderId="0" xfId="0" applyFont="1" applyFill="1" applyAlignment="1" applyProtection="1">
      <alignment horizontal="left" vertical="center"/>
      <protection locked="0" hidden="1"/>
    </xf>
    <xf numFmtId="0" fontId="12" fillId="3" borderId="4" xfId="0" applyFont="1" applyFill="1" applyBorder="1" applyAlignment="1" applyProtection="1">
      <alignment horizontal="left" vertical="center"/>
      <protection locked="0" hidden="1"/>
    </xf>
    <xf numFmtId="0" fontId="12" fillId="3" borderId="7" xfId="0" applyFont="1" applyFill="1" applyBorder="1" applyAlignment="1" applyProtection="1">
      <alignment horizontal="left" vertical="center"/>
      <protection locked="0" hidden="1"/>
    </xf>
    <xf numFmtId="0" fontId="12" fillId="3" borderId="13" xfId="0" applyFont="1" applyFill="1" applyBorder="1" applyAlignment="1" applyProtection="1">
      <alignment horizontal="left" vertical="center"/>
      <protection locked="0" hidden="1"/>
    </xf>
    <xf numFmtId="0" fontId="12" fillId="3" borderId="16" xfId="0" applyFont="1" applyFill="1" applyBorder="1" applyAlignment="1" applyProtection="1">
      <alignment horizontal="right" vertical="center"/>
      <protection locked="0" hidden="1"/>
    </xf>
    <xf numFmtId="0" fontId="12" fillId="3" borderId="0" xfId="0" applyFont="1" applyFill="1" applyAlignment="1" applyProtection="1">
      <alignment horizontal="right" vertical="center"/>
      <protection locked="0" hidden="1"/>
    </xf>
    <xf numFmtId="0" fontId="12" fillId="3" borderId="12" xfId="0" applyFont="1" applyFill="1" applyBorder="1" applyAlignment="1" applyProtection="1">
      <alignment horizontal="right" vertical="center"/>
      <protection locked="0" hidden="1"/>
    </xf>
    <xf numFmtId="0" fontId="12" fillId="3" borderId="7" xfId="0" applyFont="1" applyFill="1" applyBorder="1" applyAlignment="1" applyProtection="1">
      <alignment horizontal="right" vertical="center"/>
      <protection locked="0" hidden="1"/>
    </xf>
    <xf numFmtId="0" fontId="12" fillId="0" borderId="0" xfId="0" applyFont="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3" borderId="16" xfId="0" applyFont="1" applyFill="1" applyBorder="1" applyAlignment="1" applyProtection="1">
      <alignment horizontal="center" vertical="center" textRotation="255"/>
      <protection locked="0" hidden="1"/>
    </xf>
    <xf numFmtId="0" fontId="12" fillId="3" borderId="0" xfId="0" applyFont="1" applyFill="1" applyAlignment="1" applyProtection="1">
      <alignment horizontal="center" vertical="center" textRotation="255"/>
      <protection locked="0" hidden="1"/>
    </xf>
    <xf numFmtId="0" fontId="12" fillId="3" borderId="12" xfId="0" applyFont="1" applyFill="1" applyBorder="1" applyAlignment="1" applyProtection="1">
      <alignment horizontal="center" vertical="center" textRotation="255"/>
      <protection locked="0" hidden="1"/>
    </xf>
    <xf numFmtId="0" fontId="12" fillId="3" borderId="7" xfId="0" applyFont="1" applyFill="1" applyBorder="1" applyAlignment="1" applyProtection="1">
      <alignment horizontal="center" vertical="center" textRotation="255"/>
      <protection locked="0" hidden="1"/>
    </xf>
    <xf numFmtId="0" fontId="35" fillId="0" borderId="0" xfId="0" applyFont="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12" fillId="3" borderId="0" xfId="0" applyFont="1" applyFill="1" applyAlignment="1" applyProtection="1">
      <alignment horizontal="center" vertical="center"/>
      <protection locked="0" hidden="1"/>
    </xf>
    <xf numFmtId="0" fontId="12" fillId="3" borderId="7" xfId="0" applyFont="1" applyFill="1" applyBorder="1" applyAlignment="1" applyProtection="1">
      <alignment horizontal="center" vertical="center"/>
      <protection locked="0" hidden="1"/>
    </xf>
    <xf numFmtId="0" fontId="12" fillId="0" borderId="16"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7" borderId="16" xfId="0" applyFont="1" applyFill="1" applyBorder="1" applyAlignment="1" applyProtection="1">
      <alignment horizontal="center"/>
      <protection hidden="1"/>
    </xf>
    <xf numFmtId="0" fontId="12" fillId="7" borderId="0" xfId="0" applyFont="1" applyFill="1" applyAlignment="1" applyProtection="1">
      <alignment horizontal="center"/>
      <protection hidden="1"/>
    </xf>
    <xf numFmtId="0" fontId="12" fillId="7" borderId="4" xfId="0" applyFont="1" applyFill="1" applyBorder="1" applyAlignment="1" applyProtection="1">
      <alignment horizontal="center"/>
      <protection hidden="1"/>
    </xf>
    <xf numFmtId="0" fontId="12" fillId="0" borderId="30" xfId="0" applyFont="1" applyBorder="1" applyAlignment="1" applyProtection="1">
      <alignment horizontal="distributed" vertical="center"/>
      <protection hidden="1"/>
    </xf>
    <xf numFmtId="0" fontId="12" fillId="0" borderId="15" xfId="0" applyFont="1" applyBorder="1" applyAlignment="1" applyProtection="1">
      <alignment horizontal="center" vertical="center" textRotation="255"/>
      <protection hidden="1"/>
    </xf>
    <xf numFmtId="0" fontId="12" fillId="0" borderId="5" xfId="0" applyFont="1" applyBorder="1" applyAlignment="1" applyProtection="1">
      <alignment horizontal="center" vertical="center" textRotation="255"/>
      <protection hidden="1"/>
    </xf>
    <xf numFmtId="0" fontId="12" fillId="0" borderId="0" xfId="0" applyFont="1" applyAlignment="1" applyProtection="1">
      <alignment horizontal="center" vertical="center" textRotation="255"/>
      <protection hidden="1"/>
    </xf>
    <xf numFmtId="0" fontId="12" fillId="0" borderId="12" xfId="0" applyFont="1" applyBorder="1" applyAlignment="1" applyProtection="1">
      <alignment horizontal="center" vertical="center" textRotation="255"/>
      <protection hidden="1"/>
    </xf>
    <xf numFmtId="0" fontId="12" fillId="0" borderId="7" xfId="0" applyFont="1" applyBorder="1" applyAlignment="1" applyProtection="1">
      <alignment horizontal="center" vertical="center" textRotation="255"/>
      <protection hidden="1"/>
    </xf>
    <xf numFmtId="0" fontId="12" fillId="0" borderId="15" xfId="0" applyFont="1" applyBorder="1" applyAlignment="1" applyProtection="1">
      <alignment horizontal="right" vertical="center"/>
      <protection hidden="1"/>
    </xf>
    <xf numFmtId="0" fontId="12" fillId="0" borderId="5" xfId="0" applyFont="1" applyBorder="1" applyAlignment="1" applyProtection="1">
      <alignment horizontal="right" vertical="center"/>
      <protection hidden="1"/>
    </xf>
    <xf numFmtId="0" fontId="12" fillId="0" borderId="16" xfId="0" applyFont="1" applyBorder="1" applyAlignment="1" applyProtection="1">
      <alignment horizontal="right" vertical="center"/>
      <protection hidden="1"/>
    </xf>
    <xf numFmtId="0" fontId="12" fillId="0" borderId="0" xfId="0" applyFont="1" applyAlignment="1" applyProtection="1">
      <alignment horizontal="right" vertical="center"/>
      <protection hidden="1"/>
    </xf>
    <xf numFmtId="0" fontId="12" fillId="0" borderId="12" xfId="0" applyFont="1" applyBorder="1" applyAlignment="1" applyProtection="1">
      <alignment horizontal="right" vertical="center"/>
      <protection hidden="1"/>
    </xf>
    <xf numFmtId="0" fontId="12" fillId="0" borderId="7" xfId="0" applyFont="1" applyBorder="1" applyAlignment="1" applyProtection="1">
      <alignment horizontal="right" vertical="center"/>
      <protection hidden="1"/>
    </xf>
    <xf numFmtId="0" fontId="11" fillId="2" borderId="0" xfId="0" applyFont="1" applyFill="1" applyAlignment="1" applyProtection="1">
      <alignment horizontal="center" vertical="center"/>
      <protection hidden="1"/>
    </xf>
    <xf numFmtId="0" fontId="12" fillId="7" borderId="5" xfId="0" applyFont="1" applyFill="1" applyBorder="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12" fillId="7" borderId="7" xfId="0" applyFont="1" applyFill="1" applyBorder="1" applyAlignment="1" applyProtection="1">
      <alignment horizontal="center" vertical="center"/>
      <protection hidden="1"/>
    </xf>
    <xf numFmtId="0" fontId="12" fillId="3" borderId="16" xfId="0" applyFont="1" applyFill="1" applyBorder="1" applyAlignment="1" applyProtection="1">
      <alignment horizontal="left" vertical="center" wrapText="1"/>
      <protection locked="0" hidden="1"/>
    </xf>
    <xf numFmtId="0" fontId="12" fillId="3" borderId="0" xfId="0" applyFont="1" applyFill="1" applyAlignment="1" applyProtection="1">
      <alignment horizontal="left" vertical="center" wrapText="1"/>
      <protection locked="0" hidden="1"/>
    </xf>
    <xf numFmtId="0" fontId="12" fillId="3" borderId="4" xfId="0" applyFont="1" applyFill="1" applyBorder="1" applyAlignment="1" applyProtection="1">
      <alignment horizontal="left" vertical="center" wrapText="1"/>
      <protection locked="0" hidden="1"/>
    </xf>
    <xf numFmtId="0" fontId="12" fillId="3" borderId="12" xfId="0" applyFont="1" applyFill="1" applyBorder="1" applyAlignment="1" applyProtection="1">
      <alignment horizontal="left" vertical="center" wrapText="1"/>
      <protection locked="0" hidden="1"/>
    </xf>
    <xf numFmtId="0" fontId="12" fillId="3" borderId="7" xfId="0" applyFont="1" applyFill="1" applyBorder="1" applyAlignment="1" applyProtection="1">
      <alignment horizontal="left" vertical="center" wrapText="1"/>
      <protection locked="0" hidden="1"/>
    </xf>
    <xf numFmtId="0" fontId="12" fillId="3" borderId="13" xfId="0" applyFont="1" applyFill="1" applyBorder="1" applyAlignment="1" applyProtection="1">
      <alignment horizontal="left" vertical="center" wrapText="1"/>
      <protection locked="0" hidden="1"/>
    </xf>
    <xf numFmtId="0" fontId="12" fillId="0" borderId="15"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3" borderId="15" xfId="0" applyFont="1" applyFill="1" applyBorder="1" applyAlignment="1" applyProtection="1">
      <alignment horizontal="left" vertical="center" wrapText="1"/>
      <protection locked="0" hidden="1"/>
    </xf>
    <xf numFmtId="0" fontId="12" fillId="3" borderId="5" xfId="0" applyFont="1" applyFill="1" applyBorder="1" applyAlignment="1" applyProtection="1">
      <alignment horizontal="left" vertical="center" wrapText="1"/>
      <protection locked="0" hidden="1"/>
    </xf>
    <xf numFmtId="0" fontId="12" fillId="3" borderId="6" xfId="0" applyFont="1" applyFill="1" applyBorder="1" applyAlignment="1" applyProtection="1">
      <alignment horizontal="left" vertical="center" wrapText="1"/>
      <protection locked="0" hidden="1"/>
    </xf>
    <xf numFmtId="0" fontId="12" fillId="0" borderId="6"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180" fontId="12" fillId="3" borderId="30" xfId="0" applyNumberFormat="1" applyFont="1" applyFill="1" applyBorder="1" applyAlignment="1" applyProtection="1">
      <alignment horizontal="right" vertical="center"/>
      <protection locked="0" hidden="1"/>
    </xf>
    <xf numFmtId="180" fontId="12" fillId="3" borderId="20" xfId="0" applyNumberFormat="1" applyFont="1" applyFill="1" applyBorder="1" applyAlignment="1" applyProtection="1">
      <alignment horizontal="right" vertical="center"/>
      <protection locked="0" hidden="1"/>
    </xf>
    <xf numFmtId="0" fontId="12" fillId="0" borderId="3" xfId="0" applyFont="1" applyBorder="1" applyAlignment="1" applyProtection="1">
      <alignment horizontal="center" vertical="center"/>
      <protection hidden="1"/>
    </xf>
    <xf numFmtId="0" fontId="12" fillId="0" borderId="51"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180" fontId="12" fillId="3" borderId="3" xfId="0" applyNumberFormat="1" applyFont="1" applyFill="1" applyBorder="1" applyAlignment="1" applyProtection="1">
      <alignment horizontal="right" vertical="center"/>
      <protection locked="0" hidden="1"/>
    </xf>
    <xf numFmtId="180" fontId="12" fillId="3" borderId="51" xfId="0" applyNumberFormat="1" applyFont="1" applyFill="1" applyBorder="1" applyAlignment="1" applyProtection="1">
      <alignment horizontal="right" vertical="center"/>
      <protection locked="0" hidden="1"/>
    </xf>
    <xf numFmtId="180" fontId="12" fillId="3" borderId="23" xfId="0" applyNumberFormat="1" applyFont="1" applyFill="1" applyBorder="1" applyAlignment="1" applyProtection="1">
      <alignment horizontal="right" vertical="center"/>
      <protection locked="0" hidden="1"/>
    </xf>
    <xf numFmtId="0" fontId="35" fillId="0" borderId="4"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12" fillId="3" borderId="30" xfId="0" applyFont="1" applyFill="1" applyBorder="1" applyAlignment="1" applyProtection="1">
      <alignment horizontal="center"/>
      <protection locked="0" hidden="1"/>
    </xf>
    <xf numFmtId="0" fontId="12" fillId="3" borderId="20" xfId="0" applyFont="1" applyFill="1" applyBorder="1" applyAlignment="1" applyProtection="1">
      <alignment horizontal="center"/>
      <protection locked="0" hidden="1"/>
    </xf>
    <xf numFmtId="0" fontId="12" fillId="0" borderId="21" xfId="0" applyFont="1" applyBorder="1" applyAlignment="1" applyProtection="1">
      <alignment horizontal="distributed" vertical="center"/>
      <protection hidden="1"/>
    </xf>
    <xf numFmtId="0" fontId="12" fillId="0" borderId="4" xfId="0" applyFont="1" applyBorder="1" applyAlignment="1" applyProtection="1">
      <alignment horizontal="center" vertical="center" textRotation="255"/>
      <protection hidden="1"/>
    </xf>
    <xf numFmtId="0" fontId="12" fillId="0" borderId="13" xfId="0" applyFont="1" applyBorder="1" applyAlignment="1" applyProtection="1">
      <alignment horizontal="center" vertical="center" textRotation="255"/>
      <protection hidden="1"/>
    </xf>
    <xf numFmtId="0" fontId="12" fillId="0" borderId="13" xfId="0" applyFont="1" applyBorder="1" applyAlignment="1" applyProtection="1">
      <alignment horizontal="distributed" vertical="center"/>
      <protection hidden="1"/>
    </xf>
    <xf numFmtId="0" fontId="12" fillId="0" borderId="35" xfId="0" applyFont="1" applyBorder="1" applyAlignment="1" applyProtection="1">
      <alignment horizontal="distributed" vertical="center"/>
      <protection hidden="1"/>
    </xf>
    <xf numFmtId="0" fontId="12" fillId="3" borderId="35" xfId="0" applyFont="1" applyFill="1" applyBorder="1" applyAlignment="1" applyProtection="1">
      <alignment horizontal="center"/>
      <protection locked="0" hidden="1"/>
    </xf>
    <xf numFmtId="0" fontId="12" fillId="0" borderId="16"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0" fillId="0" borderId="0" xfId="0" applyAlignment="1" applyProtection="1">
      <alignment vertical="center"/>
      <protection hidden="1"/>
    </xf>
    <xf numFmtId="0" fontId="0" fillId="0" borderId="4" xfId="0" applyBorder="1" applyAlignment="1" applyProtection="1">
      <alignment vertical="center"/>
      <protection hidden="1"/>
    </xf>
    <xf numFmtId="0" fontId="0" fillId="0" borderId="16" xfId="0" applyBorder="1" applyAlignment="1" applyProtection="1">
      <alignment vertical="center"/>
      <protection hidden="1"/>
    </xf>
    <xf numFmtId="180" fontId="12" fillId="3" borderId="15" xfId="0" applyNumberFormat="1" applyFont="1" applyFill="1" applyBorder="1" applyAlignment="1" applyProtection="1">
      <alignment horizontal="right" vertical="center"/>
      <protection locked="0" hidden="1"/>
    </xf>
    <xf numFmtId="180" fontId="12" fillId="3" borderId="5" xfId="0" applyNumberFormat="1" applyFont="1" applyFill="1" applyBorder="1" applyAlignment="1" applyProtection="1">
      <alignment horizontal="right" vertical="center"/>
      <protection locked="0" hidden="1"/>
    </xf>
    <xf numFmtId="180" fontId="12" fillId="3" borderId="12" xfId="0" applyNumberFormat="1" applyFont="1" applyFill="1" applyBorder="1" applyAlignment="1" applyProtection="1">
      <alignment horizontal="right" vertical="center"/>
      <protection locked="0" hidden="1"/>
    </xf>
    <xf numFmtId="180" fontId="12" fillId="3" borderId="7" xfId="0" applyNumberFormat="1" applyFont="1" applyFill="1" applyBorder="1" applyAlignment="1" applyProtection="1">
      <alignment horizontal="right" vertical="center"/>
      <protection locked="0" hidden="1"/>
    </xf>
    <xf numFmtId="0" fontId="12" fillId="3" borderId="15" xfId="0" applyFont="1" applyFill="1" applyBorder="1" applyAlignment="1" applyProtection="1">
      <alignment horizontal="center" vertical="center"/>
      <protection locked="0" hidden="1"/>
    </xf>
    <xf numFmtId="0" fontId="12" fillId="3" borderId="5" xfId="0" applyFont="1" applyFill="1" applyBorder="1" applyAlignment="1" applyProtection="1">
      <alignment horizontal="center" vertical="center"/>
      <protection locked="0" hidden="1"/>
    </xf>
    <xf numFmtId="0" fontId="12" fillId="3" borderId="12" xfId="0" applyFont="1" applyFill="1" applyBorder="1" applyAlignment="1" applyProtection="1">
      <alignment horizontal="center" vertical="center"/>
      <protection locked="0" hidden="1"/>
    </xf>
    <xf numFmtId="0" fontId="12" fillId="0" borderId="2" xfId="0" applyFont="1" applyBorder="1" applyAlignment="1" applyProtection="1">
      <alignment vertical="center"/>
      <protection hidden="1"/>
    </xf>
    <xf numFmtId="0" fontId="12" fillId="3" borderId="2" xfId="0" applyFont="1" applyFill="1" applyBorder="1" applyAlignment="1" applyProtection="1">
      <alignment vertical="center"/>
      <protection locked="0" hidden="1"/>
    </xf>
    <xf numFmtId="0" fontId="3" fillId="0" borderId="16"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12" fillId="0" borderId="26" xfId="0" applyFont="1" applyBorder="1" applyAlignment="1" applyProtection="1">
      <alignment horizontal="center"/>
      <protection hidden="1"/>
    </xf>
    <xf numFmtId="0" fontId="12" fillId="0" borderId="35" xfId="0" applyFont="1" applyBorder="1" applyAlignment="1" applyProtection="1">
      <alignment horizontal="center"/>
      <protection hidden="1"/>
    </xf>
    <xf numFmtId="0" fontId="12" fillId="3" borderId="12" xfId="0" applyFont="1" applyFill="1" applyBorder="1" applyAlignment="1" applyProtection="1">
      <alignment horizontal="center"/>
      <protection locked="0" hidden="1"/>
    </xf>
    <xf numFmtId="0" fontId="3" fillId="0" borderId="1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12" fillId="2" borderId="0" xfId="0" applyFont="1" applyFill="1" applyAlignment="1" applyProtection="1">
      <alignment horizontal="center" vertical="center"/>
      <protection hidden="1"/>
    </xf>
    <xf numFmtId="0" fontId="3" fillId="3" borderId="16" xfId="0" applyFont="1" applyFill="1" applyBorder="1" applyAlignment="1" applyProtection="1">
      <alignment horizontal="right" vertical="center" wrapText="1"/>
      <protection locked="0" hidden="1"/>
    </xf>
    <xf numFmtId="0" fontId="3" fillId="3" borderId="0" xfId="0" applyFont="1" applyFill="1" applyAlignment="1" applyProtection="1">
      <alignment horizontal="right" vertical="center" wrapText="1"/>
      <protection locked="0" hidden="1"/>
    </xf>
    <xf numFmtId="0" fontId="12" fillId="2" borderId="4" xfId="0" applyFont="1" applyFill="1" applyBorder="1" applyAlignment="1" applyProtection="1">
      <alignment horizontal="center" vertical="center"/>
      <protection hidden="1"/>
    </xf>
    <xf numFmtId="0" fontId="12" fillId="0" borderId="6" xfId="0" applyFont="1" applyBorder="1" applyAlignment="1" applyProtection="1">
      <alignment horizontal="center" vertical="center" textRotation="255"/>
      <protection hidden="1"/>
    </xf>
    <xf numFmtId="0" fontId="12" fillId="0" borderId="21" xfId="0" applyFont="1" applyBorder="1" applyAlignment="1" applyProtection="1">
      <alignment horizontal="center" vertical="center" textRotation="255"/>
      <protection hidden="1"/>
    </xf>
    <xf numFmtId="0" fontId="12" fillId="0" borderId="15" xfId="0" applyFont="1" applyBorder="1" applyAlignment="1" applyProtection="1">
      <alignment horizontal="left" vertical="center" wrapTex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12" fillId="0" borderId="13" xfId="0" applyFont="1" applyBorder="1" applyAlignment="1" applyProtection="1">
      <alignment horizontal="left" vertical="center" wrapText="1"/>
      <protection hidden="1"/>
    </xf>
    <xf numFmtId="0" fontId="0" fillId="0" borderId="15"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16" xfId="0" applyFill="1" applyBorder="1" applyAlignment="1" applyProtection="1">
      <alignment horizontal="right" vertical="center"/>
      <protection locked="0" hidden="1"/>
    </xf>
    <xf numFmtId="0" fontId="0" fillId="3" borderId="0" xfId="0" applyFill="1" applyAlignment="1" applyProtection="1">
      <alignment horizontal="right" vertical="center"/>
      <protection locked="0" hidden="1"/>
    </xf>
    <xf numFmtId="0" fontId="12" fillId="0" borderId="15" xfId="0" applyFont="1" applyBorder="1" applyAlignment="1" applyProtection="1">
      <alignment horizontal="center" vertical="center" textRotation="255" wrapText="1"/>
      <protection hidden="1"/>
    </xf>
    <xf numFmtId="0" fontId="12" fillId="0" borderId="6" xfId="0" applyFont="1" applyBorder="1" applyAlignment="1" applyProtection="1">
      <alignment horizontal="center" vertical="center" textRotation="255" wrapText="1"/>
      <protection hidden="1"/>
    </xf>
    <xf numFmtId="0" fontId="12" fillId="0" borderId="16" xfId="0" applyFont="1" applyBorder="1" applyAlignment="1" applyProtection="1">
      <alignment horizontal="center" vertical="center" textRotation="255" wrapText="1"/>
      <protection hidden="1"/>
    </xf>
    <xf numFmtId="0" fontId="12" fillId="0" borderId="4" xfId="0" applyFont="1" applyBorder="1" applyAlignment="1" applyProtection="1">
      <alignment horizontal="center" vertical="center" textRotation="255" wrapText="1"/>
      <protection hidden="1"/>
    </xf>
    <xf numFmtId="0" fontId="12" fillId="0" borderId="12" xfId="0" applyFont="1" applyBorder="1" applyAlignment="1" applyProtection="1">
      <alignment horizontal="center" vertical="center" textRotation="255" wrapText="1"/>
      <protection hidden="1"/>
    </xf>
    <xf numFmtId="0" fontId="12" fillId="0" borderId="13" xfId="0" applyFont="1" applyBorder="1" applyAlignment="1" applyProtection="1">
      <alignment horizontal="center" vertical="center" textRotation="255" wrapText="1"/>
      <protection hidden="1"/>
    </xf>
    <xf numFmtId="0" fontId="12" fillId="0" borderId="30" xfId="0" applyFont="1" applyBorder="1" applyAlignment="1" applyProtection="1">
      <alignment horizontal="center" vertical="center" textRotation="255"/>
      <protection hidden="1"/>
    </xf>
    <xf numFmtId="0" fontId="12" fillId="3" borderId="2" xfId="0" applyFont="1" applyFill="1" applyBorder="1" applyAlignment="1" applyProtection="1">
      <alignment horizontal="right" vertical="center"/>
      <protection locked="0" hidden="1"/>
    </xf>
    <xf numFmtId="0" fontId="12" fillId="3" borderId="20" xfId="0" applyFont="1" applyFill="1" applyBorder="1" applyAlignment="1" applyProtection="1">
      <alignment vertical="center"/>
      <protection locked="0" hidden="1"/>
    </xf>
    <xf numFmtId="0" fontId="12" fillId="3" borderId="21" xfId="0" applyFont="1" applyFill="1" applyBorder="1" applyAlignment="1" applyProtection="1">
      <alignment vertical="center"/>
      <protection locked="0" hidden="1"/>
    </xf>
    <xf numFmtId="0" fontId="21" fillId="3" borderId="15" xfId="0" applyFont="1" applyFill="1" applyBorder="1" applyAlignment="1" applyProtection="1">
      <alignment horizontal="left" vertical="center" wrapText="1"/>
      <protection locked="0" hidden="1"/>
    </xf>
    <xf numFmtId="0" fontId="21" fillId="3" borderId="5" xfId="0" applyFont="1" applyFill="1" applyBorder="1" applyAlignment="1" applyProtection="1">
      <alignment horizontal="left" vertical="center" wrapText="1"/>
      <protection locked="0" hidden="1"/>
    </xf>
    <xf numFmtId="0" fontId="21" fillId="3" borderId="6" xfId="0" applyFont="1" applyFill="1" applyBorder="1" applyAlignment="1" applyProtection="1">
      <alignment horizontal="left" vertical="center" wrapText="1"/>
      <protection locked="0" hidden="1"/>
    </xf>
    <xf numFmtId="0" fontId="21" fillId="3" borderId="12" xfId="0" applyFont="1" applyFill="1" applyBorder="1" applyAlignment="1" applyProtection="1">
      <alignment horizontal="left" vertical="center" wrapText="1"/>
      <protection locked="0" hidden="1"/>
    </xf>
    <xf numFmtId="0" fontId="21" fillId="3" borderId="7" xfId="0" applyFont="1" applyFill="1" applyBorder="1" applyAlignment="1" applyProtection="1">
      <alignment horizontal="left" vertical="center" wrapText="1"/>
      <protection locked="0" hidden="1"/>
    </xf>
    <xf numFmtId="0" fontId="21" fillId="3" borderId="13" xfId="0" applyFont="1" applyFill="1" applyBorder="1" applyAlignment="1" applyProtection="1">
      <alignment horizontal="left" vertical="center" wrapText="1"/>
      <protection locked="0" hidden="1"/>
    </xf>
    <xf numFmtId="0" fontId="12" fillId="0" borderId="48" xfId="0" applyFont="1" applyBorder="1" applyAlignment="1" applyProtection="1">
      <alignment horizontal="center" vertical="center" textRotation="255"/>
      <protection hidden="1"/>
    </xf>
    <xf numFmtId="0" fontId="12" fillId="3" borderId="16" xfId="0" applyFont="1" applyFill="1" applyBorder="1" applyAlignment="1" applyProtection="1">
      <alignment horizontal="center" vertical="center"/>
      <protection locked="0"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2" fillId="3" borderId="5" xfId="0" applyFont="1" applyFill="1" applyBorder="1" applyAlignment="1" applyProtection="1">
      <alignment horizontal="right" vertical="center"/>
      <protection locked="0" hidden="1"/>
    </xf>
    <xf numFmtId="0" fontId="12" fillId="0" borderId="5" xfId="0" applyFont="1" applyBorder="1" applyAlignment="1" applyProtection="1">
      <alignment vertical="center"/>
      <protection hidden="1"/>
    </xf>
    <xf numFmtId="0" fontId="12" fillId="0" borderId="7" xfId="0" applyFont="1" applyBorder="1" applyAlignment="1" applyProtection="1">
      <alignment vertical="center"/>
      <protection hidden="1"/>
    </xf>
    <xf numFmtId="0" fontId="12" fillId="3" borderId="5" xfId="0" applyFont="1" applyFill="1" applyBorder="1" applyAlignment="1" applyProtection="1">
      <alignment vertical="center"/>
      <protection locked="0" hidden="1"/>
    </xf>
    <xf numFmtId="0" fontId="12" fillId="3" borderId="7" xfId="0" applyFont="1" applyFill="1" applyBorder="1" applyAlignment="1" applyProtection="1">
      <alignment vertical="center"/>
      <protection locked="0" hidden="1"/>
    </xf>
    <xf numFmtId="0" fontId="12" fillId="0" borderId="6" xfId="0" applyFont="1" applyBorder="1" applyAlignment="1" applyProtection="1">
      <alignment vertical="center"/>
      <protection hidden="1"/>
    </xf>
    <xf numFmtId="0" fontId="12" fillId="0" borderId="13" xfId="0" applyFont="1" applyBorder="1" applyAlignment="1" applyProtection="1">
      <alignment vertical="center"/>
      <protection hidden="1"/>
    </xf>
    <xf numFmtId="0" fontId="12" fillId="0" borderId="0" xfId="0" applyFont="1" applyAlignment="1" applyProtection="1">
      <alignment vertical="center"/>
      <protection hidden="1"/>
    </xf>
    <xf numFmtId="0" fontId="12" fillId="3" borderId="0" xfId="0" applyFont="1" applyFill="1" applyAlignment="1" applyProtection="1">
      <alignment vertical="center"/>
      <protection locked="0" hidden="1"/>
    </xf>
    <xf numFmtId="0" fontId="12" fillId="3" borderId="30" xfId="0" applyFont="1" applyFill="1" applyBorder="1" applyAlignment="1" applyProtection="1">
      <alignment horizontal="center" vertical="center" shrinkToFit="1"/>
      <protection locked="0" hidden="1"/>
    </xf>
    <xf numFmtId="0" fontId="12" fillId="3" borderId="15" xfId="0" applyFont="1" applyFill="1" applyBorder="1" applyAlignment="1" applyProtection="1">
      <alignment horizontal="center" vertical="center" wrapText="1"/>
      <protection locked="0" hidden="1"/>
    </xf>
    <xf numFmtId="0" fontId="12" fillId="3" borderId="5" xfId="0" applyFont="1" applyFill="1" applyBorder="1" applyAlignment="1" applyProtection="1">
      <alignment horizontal="center" vertical="center" wrapText="1"/>
      <protection locked="0" hidden="1"/>
    </xf>
    <xf numFmtId="0" fontId="12" fillId="3" borderId="6" xfId="0" applyFont="1" applyFill="1" applyBorder="1" applyAlignment="1" applyProtection="1">
      <alignment horizontal="center" vertical="center" wrapText="1"/>
      <protection locked="0" hidden="1"/>
    </xf>
    <xf numFmtId="0" fontId="12" fillId="3" borderId="16" xfId="0" applyFont="1" applyFill="1" applyBorder="1" applyAlignment="1" applyProtection="1">
      <alignment horizontal="center" vertical="center" wrapText="1"/>
      <protection locked="0" hidden="1"/>
    </xf>
    <xf numFmtId="0" fontId="12" fillId="3" borderId="0" xfId="0" applyFont="1" applyFill="1" applyAlignment="1" applyProtection="1">
      <alignment horizontal="center" vertical="center" wrapText="1"/>
      <protection locked="0" hidden="1"/>
    </xf>
    <xf numFmtId="0" fontId="12" fillId="3" borderId="4" xfId="0" applyFont="1" applyFill="1" applyBorder="1" applyAlignment="1" applyProtection="1">
      <alignment horizontal="center" vertical="center" wrapText="1"/>
      <protection locked="0" hidden="1"/>
    </xf>
    <xf numFmtId="0" fontId="12" fillId="3" borderId="12" xfId="0" applyFont="1" applyFill="1" applyBorder="1" applyAlignment="1" applyProtection="1">
      <alignment horizontal="center" vertical="center" wrapText="1"/>
      <protection locked="0" hidden="1"/>
    </xf>
    <xf numFmtId="0" fontId="12" fillId="3" borderId="7" xfId="0" applyFont="1" applyFill="1" applyBorder="1" applyAlignment="1" applyProtection="1">
      <alignment horizontal="center" vertical="center" wrapText="1"/>
      <protection locked="0" hidden="1"/>
    </xf>
    <xf numFmtId="0" fontId="12" fillId="3" borderId="13" xfId="0" applyFont="1" applyFill="1" applyBorder="1" applyAlignment="1" applyProtection="1">
      <alignment horizontal="center" vertical="center" wrapText="1"/>
      <protection locked="0" hidden="1"/>
    </xf>
    <xf numFmtId="0" fontId="12" fillId="3" borderId="6" xfId="0" applyFont="1" applyFill="1" applyBorder="1" applyAlignment="1" applyProtection="1">
      <alignment horizontal="center" vertical="center"/>
      <protection locked="0" hidden="1"/>
    </xf>
    <xf numFmtId="0" fontId="12" fillId="3" borderId="4" xfId="0" applyFont="1" applyFill="1" applyBorder="1" applyAlignment="1" applyProtection="1">
      <alignment horizontal="center" vertical="center"/>
      <protection locked="0" hidden="1"/>
    </xf>
    <xf numFmtId="0" fontId="12" fillId="3" borderId="13" xfId="0" applyFont="1" applyFill="1" applyBorder="1" applyAlignment="1" applyProtection="1">
      <alignment horizontal="center" vertical="center"/>
      <protection locked="0" hidden="1"/>
    </xf>
    <xf numFmtId="0" fontId="21" fillId="3" borderId="16" xfId="0" applyFont="1" applyFill="1" applyBorder="1" applyAlignment="1" applyProtection="1">
      <alignment horizontal="center" vertical="center"/>
      <protection locked="0" hidden="1"/>
    </xf>
    <xf numFmtId="0" fontId="21" fillId="3" borderId="0" xfId="0" applyFont="1" applyFill="1" applyAlignment="1" applyProtection="1">
      <alignment horizontal="center" vertical="center"/>
      <protection locked="0" hidden="1"/>
    </xf>
    <xf numFmtId="0" fontId="21" fillId="3" borderId="12" xfId="0" applyFont="1" applyFill="1" applyBorder="1" applyAlignment="1" applyProtection="1">
      <alignment horizontal="center" vertical="center"/>
      <protection locked="0" hidden="1"/>
    </xf>
    <xf numFmtId="0" fontId="21" fillId="3" borderId="7" xfId="0" applyFont="1" applyFill="1" applyBorder="1" applyAlignment="1" applyProtection="1">
      <alignment horizontal="center" vertical="center"/>
      <protection locked="0" hidden="1"/>
    </xf>
    <xf numFmtId="0" fontId="21" fillId="3" borderId="15" xfId="0" applyFont="1" applyFill="1" applyBorder="1" applyAlignment="1" applyProtection="1">
      <alignment horizontal="center" vertical="center"/>
      <protection locked="0" hidden="1"/>
    </xf>
    <xf numFmtId="0" fontId="21" fillId="3" borderId="5" xfId="0" applyFont="1" applyFill="1" applyBorder="1" applyAlignment="1" applyProtection="1">
      <alignment horizontal="center" vertical="center"/>
      <protection locked="0" hidden="1"/>
    </xf>
    <xf numFmtId="0" fontId="34" fillId="0" borderId="5" xfId="0" applyFont="1" applyBorder="1" applyAlignment="1" applyProtection="1">
      <alignment horizontal="left" vertical="center"/>
      <protection hidden="1"/>
    </xf>
    <xf numFmtId="0" fontId="34" fillId="0" borderId="6" xfId="0" applyFont="1" applyBorder="1" applyAlignment="1" applyProtection="1">
      <alignment horizontal="left" vertical="center"/>
      <protection hidden="1"/>
    </xf>
    <xf numFmtId="0" fontId="34" fillId="0" borderId="7" xfId="0" applyFont="1" applyBorder="1" applyAlignment="1" applyProtection="1">
      <alignment horizontal="left" vertical="center"/>
      <protection hidden="1"/>
    </xf>
    <xf numFmtId="0" fontId="34" fillId="0" borderId="13" xfId="0" applyFont="1" applyBorder="1" applyAlignment="1" applyProtection="1">
      <alignment horizontal="left" vertical="center"/>
      <protection hidden="1"/>
    </xf>
    <xf numFmtId="0" fontId="12" fillId="0" borderId="50" xfId="0" applyFont="1" applyBorder="1" applyAlignment="1" applyProtection="1">
      <alignment horizontal="center"/>
      <protection hidden="1"/>
    </xf>
    <xf numFmtId="0" fontId="12" fillId="0" borderId="49" xfId="0" applyFont="1" applyBorder="1" applyAlignment="1" applyProtection="1">
      <alignment horizontal="center"/>
      <protection hidden="1"/>
    </xf>
    <xf numFmtId="0" fontId="12" fillId="0" borderId="2" xfId="0" applyFont="1" applyBorder="1" applyAlignment="1" applyProtection="1">
      <alignment horizontal="distributed" vertical="center"/>
      <protection hidden="1"/>
    </xf>
    <xf numFmtId="0" fontId="12" fillId="3" borderId="48" xfId="0" applyFont="1" applyFill="1" applyBorder="1" applyAlignment="1" applyProtection="1">
      <alignment horizontal="center"/>
      <protection locked="0" hidden="1"/>
    </xf>
    <xf numFmtId="0" fontId="12" fillId="0" borderId="48" xfId="0" applyFont="1" applyBorder="1" applyAlignment="1" applyProtection="1">
      <alignment horizontal="distributed" vertical="center"/>
      <protection hidden="1"/>
    </xf>
    <xf numFmtId="0" fontId="24" fillId="2" borderId="0" xfId="0" applyFont="1" applyFill="1" applyAlignment="1" applyProtection="1">
      <alignment horizontal="distributed" vertical="center"/>
      <protection hidden="1"/>
    </xf>
    <xf numFmtId="0" fontId="21" fillId="3" borderId="6" xfId="0" applyFont="1" applyFill="1" applyBorder="1" applyAlignment="1" applyProtection="1">
      <alignment horizontal="center" vertical="center"/>
      <protection locked="0" hidden="1"/>
    </xf>
    <xf numFmtId="0" fontId="21" fillId="3" borderId="4" xfId="0" applyFont="1" applyFill="1" applyBorder="1" applyAlignment="1" applyProtection="1">
      <alignment horizontal="center" vertical="center"/>
      <protection locked="0" hidden="1"/>
    </xf>
    <xf numFmtId="0" fontId="21" fillId="3" borderId="13" xfId="0" applyFont="1" applyFill="1" applyBorder="1" applyAlignment="1" applyProtection="1">
      <alignment horizontal="center" vertical="center"/>
      <protection locked="0" hidden="1"/>
    </xf>
    <xf numFmtId="0" fontId="11" fillId="0" borderId="0" xfId="0" applyFont="1" applyAlignment="1" applyProtection="1">
      <alignment horizontal="center" vertical="center" shrinkToFit="1"/>
      <protection hidden="1"/>
    </xf>
    <xf numFmtId="0" fontId="23" fillId="0" borderId="0" xfId="0" applyFont="1" applyAlignment="1" applyProtection="1">
      <alignment horizontal="center" vertical="center"/>
      <protection hidden="1"/>
    </xf>
    <xf numFmtId="0" fontId="24" fillId="2" borderId="0" xfId="0" applyFont="1" applyFill="1" applyAlignment="1" applyProtection="1">
      <alignment horizontal="center" vertical="center"/>
      <protection hidden="1"/>
    </xf>
    <xf numFmtId="0" fontId="11" fillId="6" borderId="0" xfId="0" applyFont="1" applyFill="1" applyAlignment="1" applyProtection="1">
      <alignment horizontal="left" wrapText="1"/>
      <protection hidden="1"/>
    </xf>
    <xf numFmtId="0" fontId="11" fillId="6" borderId="7" xfId="0" applyFont="1" applyFill="1" applyBorder="1" applyAlignment="1" applyProtection="1">
      <alignment horizontal="left" wrapText="1"/>
      <protection hidden="1"/>
    </xf>
    <xf numFmtId="0" fontId="0" fillId="6" borderId="5" xfId="0" applyFill="1" applyBorder="1" applyAlignment="1" applyProtection="1">
      <alignment horizontal="left" wrapText="1" shrinkToFit="1"/>
      <protection hidden="1"/>
    </xf>
    <xf numFmtId="0" fontId="0" fillId="6" borderId="7" xfId="0" applyFill="1" applyBorder="1" applyAlignment="1" applyProtection="1">
      <alignment horizontal="left" wrapText="1" shrinkToFit="1"/>
      <protection hidden="1"/>
    </xf>
    <xf numFmtId="0" fontId="12" fillId="0" borderId="15"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2" fillId="0" borderId="0" xfId="0" applyFont="1" applyAlignment="1" applyProtection="1">
      <alignment vertical="center"/>
      <protection hidden="1"/>
    </xf>
    <xf numFmtId="0" fontId="12" fillId="0" borderId="17" xfId="0" applyFont="1" applyBorder="1" applyAlignment="1" applyProtection="1">
      <alignment horizontal="center" vertical="center"/>
      <protection hidden="1"/>
    </xf>
    <xf numFmtId="0" fontId="12" fillId="0" borderId="77"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46"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34" xfId="0" applyFont="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1" fillId="0" borderId="0" xfId="0" applyFont="1" applyAlignment="1" applyProtection="1">
      <alignment horizontal="distributed" vertical="center" shrinkToFit="1"/>
      <protection hidden="1"/>
    </xf>
    <xf numFmtId="0" fontId="11" fillId="6" borderId="0" xfId="0" applyFont="1" applyFill="1" applyAlignment="1" applyProtection="1">
      <alignment wrapText="1"/>
      <protection hidden="1"/>
    </xf>
    <xf numFmtId="0" fontId="11" fillId="6" borderId="5" xfId="0" applyFont="1" applyFill="1" applyBorder="1" applyProtection="1">
      <protection hidden="1"/>
    </xf>
    <xf numFmtId="0" fontId="11" fillId="6" borderId="7" xfId="0" applyFont="1" applyFill="1" applyBorder="1" applyProtection="1">
      <protection hidden="1"/>
    </xf>
    <xf numFmtId="0" fontId="11" fillId="2" borderId="0" xfId="0" applyFont="1" applyFill="1" applyAlignment="1" applyProtection="1">
      <alignment horizontal="distributed" justifyLastLine="1"/>
      <protection hidden="1"/>
    </xf>
    <xf numFmtId="0" fontId="11" fillId="0" borderId="0" xfId="0" applyFont="1" applyAlignment="1" applyProtection="1">
      <alignment horizontal="distributed" justifyLastLine="1"/>
      <protection hidden="1"/>
    </xf>
    <xf numFmtId="182" fontId="11" fillId="6" borderId="0" xfId="0" applyNumberFormat="1" applyFont="1" applyFill="1" applyAlignment="1" applyProtection="1">
      <alignment horizontal="right"/>
      <protection hidden="1"/>
    </xf>
    <xf numFmtId="0" fontId="40" fillId="0" borderId="0" xfId="0" applyFont="1" applyAlignment="1" applyProtection="1">
      <alignment horizontal="center" vertical="center" shrinkToFit="1"/>
      <protection hidden="1"/>
    </xf>
    <xf numFmtId="0" fontId="1" fillId="0" borderId="0" xfId="0" applyFont="1" applyAlignment="1" applyProtection="1">
      <alignment vertical="center" wrapText="1"/>
      <protection hidden="1"/>
    </xf>
    <xf numFmtId="0" fontId="21" fillId="3" borderId="0" xfId="0" applyFont="1" applyFill="1" applyAlignment="1" applyProtection="1">
      <alignment horizontal="right"/>
      <protection locked="0" hidden="1"/>
    </xf>
    <xf numFmtId="0" fontId="2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0" fontId="21" fillId="0" borderId="15" xfId="0" applyFont="1" applyBorder="1" applyAlignment="1" applyProtection="1">
      <alignment horizontal="center" vertical="center"/>
      <protection hidden="1"/>
    </xf>
    <xf numFmtId="0" fontId="21" fillId="0" borderId="5"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3" borderId="30" xfId="0" applyFont="1" applyFill="1" applyBorder="1" applyAlignment="1" applyProtection="1">
      <alignment horizontal="center" vertical="center"/>
      <protection locked="0" hidden="1"/>
    </xf>
    <xf numFmtId="0" fontId="11" fillId="0" borderId="0" xfId="0" applyFont="1" applyAlignment="1" applyProtection="1">
      <alignment horizontal="distributed" vertical="center"/>
      <protection hidden="1"/>
    </xf>
    <xf numFmtId="0" fontId="12" fillId="0" borderId="30" xfId="0" applyFont="1" applyBorder="1" applyAlignment="1" applyProtection="1">
      <alignment horizontal="distributed" vertical="center" indent="1"/>
      <protection hidden="1"/>
    </xf>
    <xf numFmtId="0" fontId="11" fillId="6" borderId="7" xfId="0" applyFont="1" applyFill="1" applyBorder="1" applyAlignment="1" applyProtection="1">
      <alignment vertical="center"/>
      <protection hidden="1"/>
    </xf>
    <xf numFmtId="0" fontId="11" fillId="3" borderId="5" xfId="0" applyFont="1" applyFill="1" applyBorder="1" applyAlignment="1" applyProtection="1">
      <alignment shrinkToFit="1"/>
      <protection locked="0" hidden="1"/>
    </xf>
    <xf numFmtId="0" fontId="11" fillId="3" borderId="7" xfId="0" applyFont="1" applyFill="1" applyBorder="1" applyAlignment="1" applyProtection="1">
      <alignment shrinkToFit="1"/>
      <protection locked="0" hidden="1"/>
    </xf>
    <xf numFmtId="0" fontId="21" fillId="2" borderId="0" xfId="0" applyFont="1" applyFill="1" applyAlignment="1" applyProtection="1">
      <alignment vertical="center"/>
      <protection hidden="1"/>
    </xf>
    <xf numFmtId="0" fontId="21" fillId="2" borderId="7" xfId="0" applyFont="1" applyFill="1" applyBorder="1" applyAlignment="1" applyProtection="1">
      <alignment vertical="center"/>
      <protection hidden="1"/>
    </xf>
    <xf numFmtId="0" fontId="11" fillId="2" borderId="0" xfId="0" applyFont="1" applyFill="1" applyAlignment="1" applyProtection="1">
      <alignment horizontal="distributed"/>
      <protection hidden="1"/>
    </xf>
    <xf numFmtId="0" fontId="11" fillId="0" borderId="0" xfId="0" applyFont="1" applyAlignment="1" applyProtection="1">
      <alignment horizontal="distributed"/>
      <protection hidden="1"/>
    </xf>
    <xf numFmtId="0" fontId="21" fillId="0" borderId="0" xfId="0" applyFont="1" applyAlignment="1" applyProtection="1">
      <alignment vertical="center" wrapText="1"/>
      <protection hidden="1"/>
    </xf>
    <xf numFmtId="0" fontId="12" fillId="0" borderId="48" xfId="0" applyFont="1" applyBorder="1" applyAlignment="1" applyProtection="1">
      <alignment horizontal="center" vertical="center"/>
      <protection hidden="1"/>
    </xf>
    <xf numFmtId="0" fontId="12" fillId="3" borderId="2" xfId="0" applyFont="1" applyFill="1" applyBorder="1" applyAlignment="1" applyProtection="1">
      <alignment horizontal="center" vertical="center"/>
      <protection locked="0" hidden="1"/>
    </xf>
    <xf numFmtId="0" fontId="12" fillId="0" borderId="21" xfId="0" applyFont="1" applyBorder="1" applyAlignment="1" applyProtection="1">
      <alignment vertical="center"/>
      <protection hidden="1"/>
    </xf>
    <xf numFmtId="0" fontId="12" fillId="3" borderId="35" xfId="0" applyFont="1" applyFill="1" applyBorder="1" applyAlignment="1" applyProtection="1">
      <alignment horizontal="center" vertical="center" wrapText="1"/>
      <protection locked="0" hidden="1"/>
    </xf>
    <xf numFmtId="0" fontId="12" fillId="3" borderId="30" xfId="0" applyFont="1" applyFill="1" applyBorder="1" applyAlignment="1" applyProtection="1">
      <alignment horizontal="center" vertical="center" wrapText="1"/>
      <protection locked="0" hidden="1"/>
    </xf>
    <xf numFmtId="0" fontId="12" fillId="3" borderId="20" xfId="0" applyFont="1" applyFill="1" applyBorder="1" applyAlignment="1" applyProtection="1">
      <alignment horizontal="right" vertical="center"/>
      <protection locked="0" hidden="1"/>
    </xf>
    <xf numFmtId="0" fontId="12" fillId="0" borderId="26" xfId="0" applyFont="1" applyBorder="1" applyAlignment="1" applyProtection="1">
      <alignment horizontal="center" vertical="center"/>
      <protection hidden="1"/>
    </xf>
    <xf numFmtId="0" fontId="12" fillId="3" borderId="35" xfId="0" applyFont="1" applyFill="1" applyBorder="1" applyAlignment="1" applyProtection="1">
      <alignment horizontal="center" vertical="center"/>
      <protection locked="0" hidden="1"/>
    </xf>
    <xf numFmtId="0" fontId="11" fillId="0" borderId="30" xfId="0" applyFont="1" applyBorder="1" applyAlignment="1" applyProtection="1">
      <alignment horizontal="center" vertical="center"/>
      <protection hidden="1"/>
    </xf>
    <xf numFmtId="0" fontId="12" fillId="3" borderId="26" xfId="0" applyFont="1" applyFill="1" applyBorder="1" applyAlignment="1" applyProtection="1">
      <alignment horizontal="center" vertical="center"/>
      <protection locked="0" hidden="1"/>
    </xf>
    <xf numFmtId="0" fontId="12" fillId="0" borderId="18" xfId="0" applyFont="1" applyBorder="1" applyAlignment="1" applyProtection="1">
      <alignment horizontal="center" vertical="center" textRotation="255"/>
      <protection hidden="1"/>
    </xf>
    <xf numFmtId="0" fontId="12" fillId="0" borderId="47" xfId="0" applyFont="1" applyBorder="1" applyAlignment="1" applyProtection="1">
      <alignment horizontal="center" vertical="center" textRotation="255"/>
      <protection hidden="1"/>
    </xf>
    <xf numFmtId="0" fontId="12" fillId="0" borderId="22" xfId="0" applyFont="1" applyBorder="1" applyAlignment="1" applyProtection="1">
      <alignment horizontal="center" vertical="center" textRotation="255"/>
      <protection hidden="1"/>
    </xf>
    <xf numFmtId="0" fontId="12" fillId="7" borderId="18" xfId="0" applyFont="1" applyFill="1" applyBorder="1" applyAlignment="1" applyProtection="1">
      <alignment horizontal="center" vertical="center"/>
      <protection hidden="1"/>
    </xf>
    <xf numFmtId="0" fontId="12" fillId="7" borderId="47" xfId="0" applyFont="1" applyFill="1" applyBorder="1" applyAlignment="1" applyProtection="1">
      <alignment horizontal="center" vertical="center"/>
      <protection hidden="1"/>
    </xf>
    <xf numFmtId="0" fontId="12" fillId="7" borderId="22"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12" fillId="7" borderId="14" xfId="0" applyFont="1" applyFill="1" applyBorder="1" applyAlignment="1" applyProtection="1">
      <alignment horizontal="center" vertical="center"/>
      <protection hidden="1"/>
    </xf>
    <xf numFmtId="0" fontId="12" fillId="7" borderId="1" xfId="0" applyFont="1" applyFill="1" applyBorder="1" applyAlignment="1" applyProtection="1">
      <alignment horizontal="center" vertical="center"/>
      <protection hidden="1"/>
    </xf>
    <xf numFmtId="0" fontId="12" fillId="0" borderId="30"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0" fontId="12" fillId="3" borderId="15" xfId="0" applyFont="1" applyFill="1" applyBorder="1" applyAlignment="1" applyProtection="1">
      <alignment vertical="center" wrapText="1"/>
      <protection locked="0" hidden="1"/>
    </xf>
    <xf numFmtId="0" fontId="12" fillId="3" borderId="5" xfId="0" applyFont="1" applyFill="1" applyBorder="1" applyAlignment="1" applyProtection="1">
      <alignment vertical="center" wrapText="1"/>
      <protection locked="0" hidden="1"/>
    </xf>
    <xf numFmtId="0" fontId="12" fillId="3" borderId="6" xfId="0" applyFont="1" applyFill="1" applyBorder="1" applyAlignment="1" applyProtection="1">
      <alignment vertical="center" wrapText="1"/>
      <protection locked="0" hidden="1"/>
    </xf>
    <xf numFmtId="0" fontId="12" fillId="3" borderId="16" xfId="0" applyFont="1" applyFill="1" applyBorder="1" applyAlignment="1" applyProtection="1">
      <alignment vertical="center" wrapText="1"/>
      <protection locked="0" hidden="1"/>
    </xf>
    <xf numFmtId="0" fontId="12" fillId="3" borderId="0" xfId="0" applyFont="1" applyFill="1" applyAlignment="1" applyProtection="1">
      <alignment vertical="center" wrapText="1"/>
      <protection locked="0" hidden="1"/>
    </xf>
    <xf numFmtId="0" fontId="12" fillId="3" borderId="4" xfId="0" applyFont="1" applyFill="1" applyBorder="1" applyAlignment="1" applyProtection="1">
      <alignment vertical="center" wrapText="1"/>
      <protection locked="0" hidden="1"/>
    </xf>
    <xf numFmtId="0" fontId="12" fillId="3" borderId="12" xfId="0" applyFont="1" applyFill="1" applyBorder="1" applyAlignment="1" applyProtection="1">
      <alignment vertical="center" wrapText="1"/>
      <protection locked="0" hidden="1"/>
    </xf>
    <xf numFmtId="0" fontId="12" fillId="3" borderId="7" xfId="0" applyFont="1" applyFill="1" applyBorder="1" applyAlignment="1" applyProtection="1">
      <alignment vertical="center" wrapText="1"/>
      <protection locked="0" hidden="1"/>
    </xf>
    <xf numFmtId="0" fontId="12" fillId="3" borderId="13" xfId="0" applyFont="1" applyFill="1" applyBorder="1" applyAlignment="1" applyProtection="1">
      <alignment vertical="center" wrapText="1"/>
      <protection locked="0" hidden="1"/>
    </xf>
    <xf numFmtId="0" fontId="11" fillId="6" borderId="0" xfId="0" applyFont="1" applyFill="1" applyAlignment="1" applyProtection="1">
      <alignment vertical="center" wrapText="1" shrinkToFit="1"/>
      <protection hidden="1"/>
    </xf>
    <xf numFmtId="0" fontId="20" fillId="5" borderId="0" xfId="0" applyFont="1" applyFill="1" applyAlignment="1">
      <alignment horizontal="right" vertical="center"/>
    </xf>
    <xf numFmtId="0" fontId="11" fillId="7" borderId="20" xfId="0" applyFont="1" applyFill="1" applyBorder="1" applyAlignment="1">
      <alignment horizontal="center" vertical="center"/>
    </xf>
    <xf numFmtId="0" fontId="11" fillId="7" borderId="21"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2" xfId="0" applyFont="1" applyFill="1" applyBorder="1" applyAlignment="1">
      <alignment horizontal="center" vertical="center"/>
    </xf>
    <xf numFmtId="0" fontId="28" fillId="7" borderId="21" xfId="0" applyFont="1" applyFill="1" applyBorder="1" applyAlignment="1">
      <alignment horizontal="center" vertical="center"/>
    </xf>
    <xf numFmtId="0" fontId="2" fillId="3" borderId="12" xfId="0" applyFont="1" applyFill="1" applyBorder="1" applyAlignment="1" applyProtection="1">
      <alignment vertical="center" shrinkToFit="1"/>
      <protection locked="0"/>
    </xf>
    <xf numFmtId="0" fontId="2" fillId="3" borderId="7" xfId="0" applyFont="1" applyFill="1" applyBorder="1" applyAlignment="1" applyProtection="1">
      <alignment vertical="center" shrinkToFit="1"/>
      <protection locked="0"/>
    </xf>
    <xf numFmtId="0" fontId="2" fillId="3" borderId="13" xfId="0" applyFont="1" applyFill="1" applyBorder="1" applyAlignment="1" applyProtection="1">
      <alignment vertical="center" shrinkToFit="1"/>
      <protection locked="0"/>
    </xf>
    <xf numFmtId="0" fontId="2" fillId="7" borderId="15"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3" borderId="16" xfId="0" applyFont="1" applyFill="1" applyBorder="1" applyAlignment="1" applyProtection="1">
      <alignment vertical="center" shrinkToFit="1"/>
      <protection locked="0"/>
    </xf>
    <xf numFmtId="0" fontId="2" fillId="3" borderId="0" xfId="0" applyFont="1" applyFill="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2" fillId="3" borderId="12"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3" xfId="0" applyFont="1" applyFill="1" applyBorder="1" applyAlignment="1" applyProtection="1">
      <alignment horizontal="center" vertical="center" shrinkToFit="1"/>
      <protection locked="0"/>
    </xf>
    <xf numFmtId="0" fontId="2" fillId="7" borderId="15"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16" xfId="0" applyFont="1" applyFill="1" applyBorder="1" applyAlignment="1">
      <alignment horizontal="center" vertical="center"/>
    </xf>
    <xf numFmtId="0" fontId="2" fillId="6" borderId="0" xfId="0" applyFont="1" applyFill="1" applyAlignment="1">
      <alignment vertical="center"/>
    </xf>
    <xf numFmtId="0" fontId="2" fillId="6" borderId="4" xfId="0" applyFont="1" applyFill="1" applyBorder="1" applyAlignment="1">
      <alignment vertical="center"/>
    </xf>
    <xf numFmtId="0" fontId="2" fillId="6" borderId="7" xfId="0" applyFont="1" applyFill="1" applyBorder="1" applyAlignment="1">
      <alignment vertical="center"/>
    </xf>
    <xf numFmtId="0" fontId="2" fillId="6" borderId="13" xfId="0" applyFont="1" applyFill="1" applyBorder="1" applyAlignment="1">
      <alignment vertical="center"/>
    </xf>
    <xf numFmtId="0" fontId="2" fillId="3" borderId="65" xfId="0" applyFont="1" applyFill="1" applyBorder="1" applyAlignment="1" applyProtection="1">
      <alignment horizontal="center" vertical="center" shrinkToFit="1"/>
      <protection locked="0"/>
    </xf>
    <xf numFmtId="0" fontId="2" fillId="3" borderId="63" xfId="0" applyFont="1" applyFill="1" applyBorder="1" applyAlignment="1" applyProtection="1">
      <alignment horizontal="center" vertical="center" shrinkToFit="1"/>
      <protection locked="0"/>
    </xf>
    <xf numFmtId="0" fontId="2" fillId="3" borderId="64" xfId="0" applyFont="1" applyFill="1" applyBorder="1" applyAlignment="1" applyProtection="1">
      <alignment horizontal="center" vertical="center" shrinkToFit="1"/>
      <protection locked="0"/>
    </xf>
    <xf numFmtId="0" fontId="12" fillId="5" borderId="0" xfId="0" applyFont="1" applyFill="1" applyAlignment="1">
      <alignment horizontal="right" vertical="center"/>
    </xf>
    <xf numFmtId="0" fontId="11" fillId="3" borderId="65" xfId="0" applyFont="1" applyFill="1" applyBorder="1" applyAlignment="1" applyProtection="1">
      <alignment horizontal="right" vertical="center"/>
      <protection locked="0" hidden="1"/>
    </xf>
    <xf numFmtId="0" fontId="11" fillId="3" borderId="63" xfId="0" applyFont="1" applyFill="1" applyBorder="1" applyAlignment="1" applyProtection="1">
      <alignment horizontal="right" vertical="center"/>
      <protection locked="0" hidden="1"/>
    </xf>
    <xf numFmtId="0" fontId="11" fillId="3" borderId="30" xfId="0" applyFont="1" applyFill="1" applyBorder="1" applyAlignment="1" applyProtection="1">
      <alignment horizontal="center" vertical="center"/>
      <protection locked="0" hidden="1"/>
    </xf>
    <xf numFmtId="0" fontId="11" fillId="6" borderId="2" xfId="0" applyFont="1" applyFill="1" applyBorder="1" applyAlignment="1" applyProtection="1">
      <alignment horizontal="left" wrapText="1" shrinkToFit="1"/>
      <protection hidden="1"/>
    </xf>
    <xf numFmtId="0" fontId="11" fillId="3" borderId="2" xfId="0" applyFont="1" applyFill="1" applyBorder="1" applyAlignment="1" applyProtection="1">
      <alignment horizontal="center" shrinkToFit="1"/>
      <protection locked="0" hidden="1"/>
    </xf>
    <xf numFmtId="0" fontId="21" fillId="0" borderId="0" xfId="0" applyFont="1" applyAlignment="1" applyProtection="1">
      <alignment horizontal="center" vertical="center"/>
      <protection hidden="1"/>
    </xf>
    <xf numFmtId="0" fontId="11" fillId="0" borderId="30" xfId="0" applyFont="1" applyBorder="1" applyAlignment="1" applyProtection="1">
      <alignment horizontal="distributed" vertical="center" justifyLastLine="1"/>
      <protection hidden="1"/>
    </xf>
    <xf numFmtId="0" fontId="11" fillId="3" borderId="20" xfId="0" applyFont="1" applyFill="1" applyBorder="1" applyAlignment="1" applyProtection="1">
      <alignment horizontal="right" vertical="center"/>
      <protection locked="0" hidden="1"/>
    </xf>
    <xf numFmtId="0" fontId="11" fillId="3" borderId="2" xfId="0" applyFont="1" applyFill="1" applyBorder="1" applyAlignment="1" applyProtection="1">
      <alignment horizontal="right" vertical="center"/>
      <protection locked="0" hidden="1"/>
    </xf>
    <xf numFmtId="0" fontId="11" fillId="6" borderId="0" xfId="0" applyFont="1" applyFill="1" applyProtection="1">
      <protection hidden="1"/>
    </xf>
    <xf numFmtId="0" fontId="11" fillId="0" borderId="0" xfId="0" applyFont="1" applyAlignment="1" applyProtection="1">
      <alignment horizontal="distributed" wrapText="1"/>
      <protection hidden="1"/>
    </xf>
    <xf numFmtId="0" fontId="21" fillId="0" borderId="11"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protection hidden="1"/>
    </xf>
    <xf numFmtId="0" fontId="21" fillId="0" borderId="15" xfId="0" applyFont="1" applyBorder="1" applyAlignment="1" applyProtection="1">
      <alignment vertical="center"/>
      <protection hidden="1"/>
    </xf>
    <xf numFmtId="0" fontId="21" fillId="0" borderId="5" xfId="0" applyFont="1" applyBorder="1" applyAlignment="1" applyProtection="1">
      <alignment vertical="center"/>
      <protection hidden="1"/>
    </xf>
    <xf numFmtId="0" fontId="21" fillId="0" borderId="6" xfId="0" applyFont="1" applyBorder="1" applyAlignment="1" applyProtection="1">
      <alignment vertical="center"/>
      <protection hidden="1"/>
    </xf>
    <xf numFmtId="0" fontId="21" fillId="0" borderId="12" xfId="0" applyFont="1" applyBorder="1" applyAlignment="1" applyProtection="1">
      <alignment vertical="center"/>
      <protection hidden="1"/>
    </xf>
    <xf numFmtId="0" fontId="21" fillId="0" borderId="7"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11" fillId="0" borderId="0" xfId="0" applyFont="1" applyAlignment="1" applyProtection="1">
      <alignment horizontal="distributed" shrinkToFit="1"/>
      <protection hidden="1"/>
    </xf>
    <xf numFmtId="0" fontId="11" fillId="6" borderId="0" xfId="0" applyFont="1" applyFill="1" applyAlignment="1" applyProtection="1">
      <alignment horizontal="left" wrapText="1" shrinkToFit="1"/>
      <protection hidden="1"/>
    </xf>
    <xf numFmtId="0" fontId="25" fillId="2" borderId="0" xfId="0" applyFont="1" applyFill="1" applyAlignment="1" applyProtection="1">
      <alignment horizontal="center" vertical="center" justifyLastLine="1"/>
      <protection hidden="1"/>
    </xf>
    <xf numFmtId="0" fontId="25" fillId="2" borderId="0" xfId="0" applyFont="1" applyFill="1" applyAlignment="1" applyProtection="1">
      <alignment horizontal="center" wrapText="1" justifyLastLine="1"/>
      <protection hidden="1"/>
    </xf>
    <xf numFmtId="0" fontId="25" fillId="2" borderId="0" xfId="0" applyFont="1" applyFill="1" applyAlignment="1" applyProtection="1">
      <alignment horizontal="center" vertical="top" justifyLastLine="1"/>
      <protection hidden="1"/>
    </xf>
    <xf numFmtId="0" fontId="12" fillId="7" borderId="0" xfId="0" applyFont="1" applyFill="1" applyAlignment="1" applyProtection="1">
      <alignment horizontal="distributed" vertical="center"/>
      <protection hidden="1"/>
    </xf>
    <xf numFmtId="0" fontId="12" fillId="0" borderId="0" xfId="0" applyFont="1" applyAlignment="1" applyProtection="1">
      <alignment horizontal="distributed" vertical="center"/>
      <protection hidden="1"/>
    </xf>
    <xf numFmtId="0" fontId="12" fillId="5" borderId="0" xfId="0" applyFont="1" applyFill="1" applyAlignment="1" applyProtection="1">
      <alignment horizontal="right" vertical="center"/>
      <protection hidden="1"/>
    </xf>
    <xf numFmtId="0" fontId="11" fillId="3" borderId="2" xfId="0" applyFont="1" applyFill="1" applyBorder="1" applyAlignment="1" applyProtection="1">
      <alignment horizontal="center" vertical="center"/>
      <protection locked="0" hidden="1"/>
    </xf>
    <xf numFmtId="0" fontId="11" fillId="3" borderId="21" xfId="0" applyFont="1" applyFill="1" applyBorder="1" applyAlignment="1" applyProtection="1">
      <alignment horizontal="center" vertical="center"/>
      <protection locked="0" hidden="1"/>
    </xf>
    <xf numFmtId="0" fontId="12" fillId="7" borderId="0" xfId="0" applyFont="1" applyFill="1" applyAlignment="1" applyProtection="1">
      <alignment horizontal="right" vertical="center"/>
      <protection hidden="1"/>
    </xf>
    <xf numFmtId="0" fontId="11" fillId="3" borderId="21" xfId="0" applyFont="1" applyFill="1" applyBorder="1" applyAlignment="1" applyProtection="1">
      <alignment horizontal="center" vertical="center" shrinkToFit="1"/>
      <protection locked="0" hidden="1"/>
    </xf>
    <xf numFmtId="0" fontId="11" fillId="3" borderId="30" xfId="0" applyFont="1" applyFill="1" applyBorder="1" applyAlignment="1" applyProtection="1">
      <alignment horizontal="center" vertical="center" shrinkToFit="1"/>
      <protection locked="0" hidden="1"/>
    </xf>
    <xf numFmtId="0" fontId="11" fillId="3" borderId="20" xfId="0" applyFont="1" applyFill="1" applyBorder="1" applyAlignment="1" applyProtection="1">
      <alignment horizontal="center" vertical="center" shrinkToFit="1"/>
      <protection locked="0" hidden="1"/>
    </xf>
    <xf numFmtId="0" fontId="11" fillId="0" borderId="21" xfId="0" applyFont="1" applyBorder="1" applyAlignment="1" applyProtection="1">
      <alignment horizontal="left" vertical="center" shrinkToFit="1"/>
      <protection hidden="1"/>
    </xf>
    <xf numFmtId="0" fontId="11" fillId="0" borderId="20" xfId="0" applyFont="1" applyBorder="1" applyAlignment="1" applyProtection="1">
      <alignment horizontal="left" vertical="center" shrinkToFit="1"/>
      <protection hidden="1"/>
    </xf>
    <xf numFmtId="0" fontId="11" fillId="3" borderId="2" xfId="0" applyFont="1" applyFill="1" applyBorder="1" applyAlignment="1" applyProtection="1">
      <alignment horizontal="center" vertical="center" shrinkToFit="1"/>
      <protection locked="0" hidden="1"/>
    </xf>
    <xf numFmtId="0" fontId="11" fillId="0" borderId="30" xfId="0" applyFont="1" applyBorder="1" applyAlignment="1" applyProtection="1">
      <alignment horizontal="center" vertical="center" textRotation="255"/>
      <protection hidden="1"/>
    </xf>
    <xf numFmtId="190" fontId="11" fillId="3" borderId="30" xfId="0" applyNumberFormat="1" applyFont="1" applyFill="1" applyBorder="1" applyAlignment="1" applyProtection="1">
      <alignment horizontal="center" vertical="center"/>
      <protection locked="0" hidden="1"/>
    </xf>
    <xf numFmtId="0" fontId="11" fillId="0" borderId="30" xfId="0" applyFont="1" applyBorder="1" applyAlignment="1" applyProtection="1">
      <alignment horizontal="distributed" vertical="center" textRotation="255" justifyLastLine="1"/>
      <protection hidden="1"/>
    </xf>
    <xf numFmtId="0" fontId="11" fillId="0" borderId="30" xfId="0" applyFont="1" applyBorder="1" applyAlignment="1" applyProtection="1">
      <alignment horizontal="distributed" vertical="center" wrapText="1" justifyLastLine="1"/>
      <protection hidden="1"/>
    </xf>
    <xf numFmtId="0" fontId="11" fillId="0" borderId="21" xfId="0" applyFont="1" applyBorder="1" applyAlignment="1" applyProtection="1">
      <alignment horizontal="left" vertical="center"/>
      <protection hidden="1"/>
    </xf>
    <xf numFmtId="0" fontId="11" fillId="0" borderId="30" xfId="0" applyFont="1" applyBorder="1" applyAlignment="1" applyProtection="1">
      <alignment horizontal="left" vertical="center"/>
      <protection hidden="1"/>
    </xf>
    <xf numFmtId="38" fontId="11" fillId="3" borderId="20" xfId="3" applyFont="1" applyFill="1" applyBorder="1" applyAlignment="1" applyProtection="1">
      <alignment horizontal="center" vertical="center"/>
      <protection locked="0" hidden="1"/>
    </xf>
    <xf numFmtId="38" fontId="11" fillId="3" borderId="2" xfId="3" applyFont="1" applyFill="1" applyBorder="1" applyAlignment="1" applyProtection="1">
      <alignment horizontal="center" vertical="center"/>
      <protection locked="0" hidden="1"/>
    </xf>
    <xf numFmtId="0" fontId="11" fillId="3" borderId="30" xfId="0" applyFont="1" applyFill="1" applyBorder="1" applyAlignment="1" applyProtection="1">
      <alignment horizontal="left" vertical="center" indent="1"/>
      <protection locked="0" hidden="1"/>
    </xf>
    <xf numFmtId="0" fontId="11" fillId="0" borderId="20" xfId="0" applyFont="1" applyBorder="1" applyAlignment="1" applyProtection="1">
      <alignment horizontal="center" vertical="center" wrapText="1"/>
      <protection hidden="1"/>
    </xf>
    <xf numFmtId="0" fontId="11" fillId="0" borderId="0" xfId="0" applyFont="1" applyAlignment="1" applyProtection="1">
      <alignment horizontal="center" wrapText="1"/>
      <protection hidden="1"/>
    </xf>
    <xf numFmtId="0" fontId="11" fillId="0" borderId="0" xfId="0" applyFont="1" applyAlignment="1" applyProtection="1">
      <alignment horizontal="center"/>
      <protection hidden="1"/>
    </xf>
    <xf numFmtId="0" fontId="11" fillId="6" borderId="0" xfId="0" applyFont="1" applyFill="1" applyAlignment="1" applyProtection="1">
      <alignment wrapText="1" shrinkToFit="1"/>
      <protection hidden="1"/>
    </xf>
    <xf numFmtId="0" fontId="11" fillId="6" borderId="7" xfId="0" applyFont="1" applyFill="1" applyBorder="1" applyAlignment="1" applyProtection="1">
      <alignment wrapText="1" shrinkToFit="1"/>
      <protection hidden="1"/>
    </xf>
    <xf numFmtId="0" fontId="11" fillId="3" borderId="15" xfId="0" applyFont="1" applyFill="1" applyBorder="1" applyAlignment="1" applyProtection="1">
      <alignment vertical="center" wrapText="1"/>
      <protection locked="0" hidden="1"/>
    </xf>
    <xf numFmtId="0" fontId="11" fillId="3" borderId="5" xfId="0" applyFont="1" applyFill="1" applyBorder="1" applyAlignment="1" applyProtection="1">
      <alignment vertical="center" wrapText="1"/>
      <protection locked="0" hidden="1"/>
    </xf>
    <xf numFmtId="0" fontId="11" fillId="3" borderId="6" xfId="0" applyFont="1" applyFill="1" applyBorder="1" applyAlignment="1" applyProtection="1">
      <alignment vertical="center" wrapText="1"/>
      <protection locked="0" hidden="1"/>
    </xf>
    <xf numFmtId="0" fontId="11" fillId="3" borderId="12" xfId="0" applyFont="1" applyFill="1" applyBorder="1" applyAlignment="1" applyProtection="1">
      <alignment vertical="center" wrapText="1"/>
      <protection locked="0" hidden="1"/>
    </xf>
    <xf numFmtId="0" fontId="11" fillId="3" borderId="7" xfId="0" applyFont="1" applyFill="1" applyBorder="1" applyAlignment="1" applyProtection="1">
      <alignment vertical="center" wrapText="1"/>
      <protection locked="0" hidden="1"/>
    </xf>
    <xf numFmtId="0" fontId="11" fillId="3" borderId="13" xfId="0" applyFont="1" applyFill="1" applyBorder="1" applyAlignment="1" applyProtection="1">
      <alignment vertical="center" wrapText="1"/>
      <protection locked="0" hidden="1"/>
    </xf>
    <xf numFmtId="0" fontId="11" fillId="0" borderId="20" xfId="0" applyFont="1" applyBorder="1" applyAlignment="1" applyProtection="1">
      <alignment horizontal="distributed" vertical="center" wrapText="1"/>
      <protection hidden="1"/>
    </xf>
    <xf numFmtId="0" fontId="11" fillId="0" borderId="15" xfId="0" applyFont="1" applyBorder="1" applyAlignment="1" applyProtection="1">
      <alignment horizontal="distributed" vertical="center" wrapText="1" justifyLastLine="1"/>
      <protection hidden="1"/>
    </xf>
    <xf numFmtId="0" fontId="11" fillId="0" borderId="20" xfId="0" applyFont="1" applyBorder="1" applyAlignment="1" applyProtection="1">
      <alignment horizontal="distributed" vertical="center" justifyLastLine="1"/>
      <protection hidden="1"/>
    </xf>
    <xf numFmtId="0" fontId="11" fillId="0" borderId="2" xfId="0" applyFont="1" applyBorder="1" applyAlignment="1" applyProtection="1">
      <alignment horizontal="distributed" vertical="center" justifyLastLine="1"/>
      <protection hidden="1"/>
    </xf>
    <xf numFmtId="0" fontId="11" fillId="3" borderId="20" xfId="0" applyFont="1" applyFill="1" applyBorder="1" applyAlignment="1" applyProtection="1">
      <alignment horizontal="left" vertical="center" shrinkToFit="1"/>
      <protection locked="0" hidden="1"/>
    </xf>
    <xf numFmtId="0" fontId="11" fillId="3" borderId="2" xfId="0" applyFont="1" applyFill="1" applyBorder="1" applyAlignment="1" applyProtection="1">
      <alignment horizontal="left" vertical="center" shrinkToFit="1"/>
      <protection locked="0" hidden="1"/>
    </xf>
    <xf numFmtId="0" fontId="11" fillId="3" borderId="21" xfId="0" applyFont="1" applyFill="1" applyBorder="1" applyAlignment="1" applyProtection="1">
      <alignment horizontal="left" vertical="center" shrinkToFit="1"/>
      <protection locked="0" hidden="1"/>
    </xf>
    <xf numFmtId="0" fontId="11" fillId="3" borderId="20" xfId="0" applyFont="1" applyFill="1" applyBorder="1" applyAlignment="1" applyProtection="1">
      <alignment vertical="center" shrinkToFit="1"/>
      <protection locked="0" hidden="1"/>
    </xf>
    <xf numFmtId="0" fontId="11" fillId="3" borderId="2" xfId="0" applyFont="1" applyFill="1" applyBorder="1" applyAlignment="1" applyProtection="1">
      <alignment vertical="center" shrinkToFit="1"/>
      <protection locked="0" hidden="1"/>
    </xf>
    <xf numFmtId="0" fontId="11" fillId="3" borderId="21" xfId="0" applyFont="1" applyFill="1" applyBorder="1" applyAlignment="1" applyProtection="1">
      <alignment vertical="center" shrinkToFit="1"/>
      <protection locked="0" hidden="1"/>
    </xf>
    <xf numFmtId="0" fontId="11" fillId="0" borderId="15" xfId="0" applyFont="1" applyBorder="1" applyAlignment="1" applyProtection="1">
      <alignment horizontal="distributed" vertical="center" indent="1"/>
      <protection hidden="1"/>
    </xf>
    <xf numFmtId="0" fontId="11" fillId="0" borderId="5" xfId="0" applyFont="1" applyBorder="1" applyAlignment="1" applyProtection="1">
      <alignment horizontal="distributed" vertical="center" indent="1"/>
      <protection hidden="1"/>
    </xf>
    <xf numFmtId="0" fontId="11" fillId="0" borderId="0" xfId="0" applyFont="1" applyAlignment="1" applyProtection="1">
      <alignment horizontal="distributed" vertical="center" indent="1"/>
      <protection hidden="1"/>
    </xf>
    <xf numFmtId="0" fontId="11" fillId="0" borderId="12" xfId="0" applyFont="1" applyBorder="1" applyAlignment="1" applyProtection="1">
      <alignment horizontal="distributed" vertical="center" indent="1"/>
      <protection hidden="1"/>
    </xf>
    <xf numFmtId="0" fontId="11" fillId="0" borderId="7" xfId="0" applyFont="1" applyBorder="1" applyAlignment="1" applyProtection="1">
      <alignment horizontal="distributed" vertical="center" indent="1"/>
      <protection hidden="1"/>
    </xf>
    <xf numFmtId="0" fontId="12" fillId="2" borderId="7" xfId="0" applyFont="1" applyFill="1" applyBorder="1" applyAlignment="1" applyProtection="1">
      <alignment horizontal="distributed" vertical="center" justifyLastLine="1"/>
      <protection hidden="1"/>
    </xf>
    <xf numFmtId="0" fontId="11" fillId="0" borderId="7" xfId="0" applyFont="1" applyBorder="1" applyAlignment="1" applyProtection="1">
      <alignment horizontal="center" vertical="center"/>
      <protection hidden="1"/>
    </xf>
    <xf numFmtId="182" fontId="11" fillId="3" borderId="0" xfId="0" applyNumberFormat="1" applyFont="1" applyFill="1" applyAlignment="1" applyProtection="1">
      <alignment vertical="center"/>
      <protection locked="0" hidden="1"/>
    </xf>
    <xf numFmtId="182" fontId="11" fillId="3" borderId="5" xfId="0" applyNumberFormat="1" applyFont="1" applyFill="1" applyBorder="1" applyAlignment="1" applyProtection="1">
      <alignment vertical="center"/>
      <protection locked="0" hidden="1"/>
    </xf>
    <xf numFmtId="182" fontId="11" fillId="3" borderId="6" xfId="0" applyNumberFormat="1" applyFont="1" applyFill="1" applyBorder="1" applyAlignment="1" applyProtection="1">
      <alignment vertical="center"/>
      <protection locked="0" hidden="1"/>
    </xf>
    <xf numFmtId="0" fontId="21" fillId="2" borderId="0" xfId="0" applyFont="1" applyFill="1" applyAlignment="1" applyProtection="1">
      <alignment horizontal="center"/>
      <protection hidden="1"/>
    </xf>
    <xf numFmtId="0" fontId="11" fillId="3" borderId="20" xfId="0" applyFont="1" applyFill="1" applyBorder="1" applyAlignment="1" applyProtection="1">
      <alignment vertical="center" wrapText="1"/>
      <protection locked="0" hidden="1"/>
    </xf>
    <xf numFmtId="0" fontId="11" fillId="3" borderId="2" xfId="0" applyFont="1" applyFill="1" applyBorder="1" applyAlignment="1" applyProtection="1">
      <alignment vertical="center" wrapText="1"/>
      <protection locked="0" hidden="1"/>
    </xf>
    <xf numFmtId="0" fontId="11" fillId="3" borderId="21" xfId="0" applyFont="1" applyFill="1" applyBorder="1" applyAlignment="1" applyProtection="1">
      <alignment vertical="center" wrapText="1"/>
      <protection locked="0" hidden="1"/>
    </xf>
    <xf numFmtId="0" fontId="12" fillId="2" borderId="2" xfId="0" applyFont="1" applyFill="1" applyBorder="1" applyAlignment="1" applyProtection="1">
      <alignment horizontal="distributed" vertical="center" justifyLastLine="1"/>
      <protection hidden="1"/>
    </xf>
    <xf numFmtId="0" fontId="11" fillId="3" borderId="20" xfId="0" applyFont="1" applyFill="1" applyBorder="1" applyAlignment="1" applyProtection="1">
      <alignment vertical="center"/>
      <protection locked="0" hidden="1"/>
    </xf>
    <xf numFmtId="0" fontId="11" fillId="3" borderId="2" xfId="0" applyFont="1" applyFill="1" applyBorder="1" applyAlignment="1" applyProtection="1">
      <alignment vertical="center"/>
      <protection locked="0" hidden="1"/>
    </xf>
    <xf numFmtId="0" fontId="11" fillId="3" borderId="21" xfId="0" applyFont="1" applyFill="1" applyBorder="1" applyAlignment="1" applyProtection="1">
      <alignment vertical="center"/>
      <protection locked="0" hidden="1"/>
    </xf>
    <xf numFmtId="0" fontId="11" fillId="3" borderId="2" xfId="0" applyFont="1" applyFill="1" applyBorder="1" applyAlignment="1" applyProtection="1">
      <alignment horizontal="right" vertical="center" shrinkToFit="1"/>
      <protection locked="0" hidden="1"/>
    </xf>
    <xf numFmtId="0" fontId="11" fillId="0" borderId="20"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25" fillId="0" borderId="0" xfId="0" applyFont="1" applyAlignment="1" applyProtection="1">
      <alignment horizontal="center" vertical="center"/>
      <protection hidden="1"/>
    </xf>
    <xf numFmtId="0" fontId="11" fillId="7" borderId="0" xfId="0" applyFont="1" applyFill="1" applyAlignment="1" applyProtection="1">
      <alignment horizontal="right"/>
      <protection hidden="1"/>
    </xf>
    <xf numFmtId="0" fontId="12" fillId="0" borderId="15" xfId="0" applyFont="1" applyBorder="1" applyAlignment="1" applyProtection="1">
      <alignment horizontal="distributed" vertical="center" wrapText="1" justifyLastLine="1"/>
      <protection hidden="1"/>
    </xf>
    <xf numFmtId="0" fontId="12" fillId="0" borderId="5" xfId="0" applyFont="1" applyBorder="1" applyAlignment="1" applyProtection="1">
      <alignment horizontal="distributed" vertical="center" wrapText="1" justifyLastLine="1"/>
      <protection hidden="1"/>
    </xf>
    <xf numFmtId="0" fontId="12" fillId="0" borderId="12" xfId="0" applyFont="1" applyBorder="1" applyAlignment="1" applyProtection="1">
      <alignment horizontal="distributed" vertical="center" wrapText="1" justifyLastLine="1"/>
      <protection hidden="1"/>
    </xf>
    <xf numFmtId="0" fontId="12" fillId="0" borderId="7" xfId="0" applyFont="1" applyBorder="1" applyAlignment="1" applyProtection="1">
      <alignment horizontal="distributed" vertical="center" wrapText="1" justifyLastLine="1"/>
      <protection hidden="1"/>
    </xf>
    <xf numFmtId="0" fontId="21" fillId="0" borderId="15" xfId="0" applyFont="1" applyBorder="1" applyAlignment="1" applyProtection="1">
      <alignment horizontal="left" vertical="center"/>
      <protection hidden="1"/>
    </xf>
    <xf numFmtId="0" fontId="21" fillId="0" borderId="5" xfId="0" applyFont="1" applyBorder="1" applyAlignment="1" applyProtection="1">
      <alignment horizontal="left" vertical="center"/>
      <protection hidden="1"/>
    </xf>
    <xf numFmtId="0" fontId="21" fillId="0" borderId="6" xfId="0" applyFont="1" applyBorder="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21" fillId="0" borderId="7" xfId="0" applyFont="1" applyBorder="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5" fillId="0" borderId="0" xfId="0" applyFont="1" applyAlignment="1" applyProtection="1">
      <alignment horizontal="distributed" vertical="center"/>
      <protection hidden="1"/>
    </xf>
    <xf numFmtId="0" fontId="11" fillId="6" borderId="2" xfId="0" applyFont="1" applyFill="1" applyBorder="1" applyAlignment="1" applyProtection="1">
      <alignment vertical="center" wrapText="1"/>
      <protection hidden="1"/>
    </xf>
    <xf numFmtId="0" fontId="12" fillId="6" borderId="0" xfId="0" applyFont="1" applyFill="1" applyAlignment="1" applyProtection="1">
      <alignment horizontal="center" vertical="center"/>
      <protection hidden="1"/>
    </xf>
    <xf numFmtId="0" fontId="11" fillId="6" borderId="5" xfId="0" applyFont="1" applyFill="1" applyBorder="1" applyAlignment="1" applyProtection="1">
      <alignment horizontal="left"/>
      <protection hidden="1"/>
    </xf>
    <xf numFmtId="0" fontId="11" fillId="6" borderId="7" xfId="0" applyFont="1" applyFill="1" applyBorder="1" applyAlignment="1" applyProtection="1">
      <alignment horizontal="left"/>
      <protection hidden="1"/>
    </xf>
    <xf numFmtId="0" fontId="11" fillId="3" borderId="2" xfId="0" applyFont="1" applyFill="1" applyBorder="1" applyAlignment="1" applyProtection="1">
      <alignment horizontal="center"/>
      <protection locked="0" hidden="1"/>
    </xf>
    <xf numFmtId="0" fontId="36" fillId="0" borderId="2" xfId="0" applyFont="1" applyBorder="1" applyAlignment="1" applyProtection="1">
      <alignment horizontal="center"/>
      <protection hidden="1"/>
    </xf>
    <xf numFmtId="0" fontId="12" fillId="2" borderId="5" xfId="0" applyFont="1" applyFill="1" applyBorder="1" applyAlignment="1" applyProtection="1">
      <alignment horizontal="center"/>
      <protection hidden="1"/>
    </xf>
    <xf numFmtId="0" fontId="12" fillId="0" borderId="20" xfId="0" applyFont="1" applyBorder="1" applyAlignment="1" applyProtection="1">
      <alignment horizontal="distributed" vertical="center" justifyLastLine="1"/>
      <protection hidden="1"/>
    </xf>
    <xf numFmtId="0" fontId="12" fillId="0" borderId="2" xfId="0" applyFont="1" applyBorder="1" applyAlignment="1" applyProtection="1">
      <alignment horizontal="distributed" vertical="center" justifyLastLine="1"/>
      <protection hidden="1"/>
    </xf>
    <xf numFmtId="0" fontId="12" fillId="2" borderId="15" xfId="0" applyFont="1" applyFill="1" applyBorder="1" applyAlignment="1" applyProtection="1">
      <alignment horizontal="center"/>
      <protection hidden="1"/>
    </xf>
    <xf numFmtId="0" fontId="12" fillId="0" borderId="5" xfId="0" applyFont="1" applyBorder="1" applyAlignment="1" applyProtection="1">
      <alignment horizontal="center"/>
      <protection hidden="1"/>
    </xf>
    <xf numFmtId="0" fontId="11" fillId="0" borderId="5" xfId="0" applyFont="1" applyBorder="1" applyAlignment="1" applyProtection="1">
      <alignment horizontal="center" vertical="center"/>
      <protection hidden="1"/>
    </xf>
    <xf numFmtId="0" fontId="12" fillId="0" borderId="15" xfId="0" applyFont="1" applyBorder="1" applyAlignment="1" applyProtection="1">
      <alignment horizontal="center" justifyLastLine="1"/>
      <protection hidden="1"/>
    </xf>
    <xf numFmtId="0" fontId="12" fillId="0" borderId="5" xfId="0" applyFont="1" applyBorder="1" applyAlignment="1" applyProtection="1">
      <alignment horizontal="center" justifyLastLine="1"/>
      <protection hidden="1"/>
    </xf>
    <xf numFmtId="0" fontId="12" fillId="0" borderId="65" xfId="0" applyFont="1" applyBorder="1" applyAlignment="1" applyProtection="1">
      <alignment horizontal="distributed" vertical="center" justifyLastLine="1"/>
      <protection hidden="1"/>
    </xf>
    <xf numFmtId="0" fontId="12" fillId="0" borderId="63" xfId="0" applyFont="1" applyBorder="1" applyAlignment="1" applyProtection="1">
      <alignment horizontal="distributed" vertical="center" justifyLastLine="1"/>
      <protection hidden="1"/>
    </xf>
    <xf numFmtId="0" fontId="12" fillId="2" borderId="2" xfId="0" applyFont="1" applyFill="1" applyBorder="1" applyAlignment="1" applyProtection="1">
      <alignment horizontal="center" vertical="center"/>
      <protection hidden="1"/>
    </xf>
    <xf numFmtId="0" fontId="12" fillId="0" borderId="65" xfId="0" applyFont="1" applyBorder="1" applyAlignment="1" applyProtection="1">
      <alignment horizontal="center" vertical="top"/>
      <protection hidden="1"/>
    </xf>
    <xf numFmtId="0" fontId="12" fillId="0" borderId="63" xfId="0" applyFont="1" applyBorder="1" applyAlignment="1" applyProtection="1">
      <alignment horizontal="center" vertical="top"/>
      <protection hidden="1"/>
    </xf>
    <xf numFmtId="0" fontId="12" fillId="2" borderId="63" xfId="0" applyFont="1" applyFill="1" applyBorder="1" applyAlignment="1" applyProtection="1">
      <alignment horizontal="center" vertical="top"/>
      <protection hidden="1"/>
    </xf>
    <xf numFmtId="0" fontId="12" fillId="0" borderId="65" xfId="0" applyFont="1" applyBorder="1" applyAlignment="1" applyProtection="1">
      <alignment horizontal="center" vertical="top" justifyLastLine="1"/>
      <protection hidden="1"/>
    </xf>
    <xf numFmtId="0" fontId="12" fillId="0" borderId="63" xfId="0" applyFont="1" applyBorder="1" applyAlignment="1" applyProtection="1">
      <alignment horizontal="center" vertical="top" justifyLastLine="1"/>
      <protection hidden="1"/>
    </xf>
    <xf numFmtId="0" fontId="21" fillId="2" borderId="63"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0" borderId="15" xfId="0" applyFont="1" applyBorder="1" applyAlignment="1" applyProtection="1">
      <alignment horizontal="center"/>
      <protection hidden="1"/>
    </xf>
    <xf numFmtId="0" fontId="21" fillId="2" borderId="63" xfId="0" applyFont="1" applyFill="1" applyBorder="1" applyAlignment="1" applyProtection="1">
      <alignment horizontal="center" vertical="top"/>
      <protection hidden="1"/>
    </xf>
    <xf numFmtId="0" fontId="12" fillId="2" borderId="15" xfId="0" applyFont="1" applyFill="1" applyBorder="1" applyAlignment="1" applyProtection="1">
      <alignment horizontal="distributed" vertical="center" justifyLastLine="1"/>
      <protection hidden="1"/>
    </xf>
    <xf numFmtId="0" fontId="12" fillId="2" borderId="5" xfId="0" applyFont="1" applyFill="1" applyBorder="1" applyAlignment="1" applyProtection="1">
      <alignment horizontal="distributed" vertical="center" justifyLastLine="1"/>
      <protection hidden="1"/>
    </xf>
    <xf numFmtId="0" fontId="12" fillId="2" borderId="6" xfId="0" applyFont="1" applyFill="1" applyBorder="1" applyAlignment="1" applyProtection="1">
      <alignment horizontal="distributed" vertical="center" justifyLastLine="1"/>
      <protection hidden="1"/>
    </xf>
    <xf numFmtId="0" fontId="12" fillId="3" borderId="15" xfId="0" applyFont="1" applyFill="1" applyBorder="1" applyAlignment="1" applyProtection="1">
      <alignment horizontal="left" vertical="center"/>
      <protection locked="0" hidden="1"/>
    </xf>
    <xf numFmtId="0" fontId="12" fillId="3" borderId="65" xfId="0" applyFont="1" applyFill="1" applyBorder="1" applyAlignment="1" applyProtection="1">
      <alignment horizontal="left" vertical="center"/>
      <protection locked="0" hidden="1"/>
    </xf>
    <xf numFmtId="0" fontId="12" fillId="3" borderId="63" xfId="0" applyFont="1" applyFill="1" applyBorder="1" applyAlignment="1" applyProtection="1">
      <alignment horizontal="left" vertical="center"/>
      <protection locked="0" hidden="1"/>
    </xf>
    <xf numFmtId="0" fontId="12" fillId="3" borderId="64" xfId="0" applyFont="1" applyFill="1" applyBorder="1" applyAlignment="1" applyProtection="1">
      <alignment horizontal="left" vertical="center"/>
      <protection locked="0" hidden="1"/>
    </xf>
    <xf numFmtId="0" fontId="12" fillId="0" borderId="65" xfId="0" applyFont="1" applyBorder="1" applyAlignment="1" applyProtection="1">
      <alignment horizontal="distributed" vertical="top" justifyLastLine="1"/>
      <protection hidden="1"/>
    </xf>
    <xf numFmtId="0" fontId="12" fillId="0" borderId="63" xfId="0" applyFont="1" applyBorder="1" applyAlignment="1" applyProtection="1">
      <alignment horizontal="distributed" vertical="top" justifyLastLine="1"/>
      <protection hidden="1"/>
    </xf>
    <xf numFmtId="182" fontId="12" fillId="0" borderId="2" xfId="0" applyNumberFormat="1" applyFont="1" applyBorder="1" applyAlignment="1" applyProtection="1">
      <alignment horizontal="center" vertical="center"/>
      <protection hidden="1"/>
    </xf>
    <xf numFmtId="0" fontId="11" fillId="0" borderId="0" xfId="0" applyFont="1" applyAlignment="1" applyProtection="1">
      <alignment vertical="center"/>
      <protection hidden="1"/>
    </xf>
    <xf numFmtId="0" fontId="11" fillId="0" borderId="16" xfId="0" applyFont="1" applyBorder="1" applyAlignment="1" applyProtection="1">
      <alignment vertical="center"/>
      <protection hidden="1"/>
    </xf>
    <xf numFmtId="0" fontId="11" fillId="0" borderId="65" xfId="0" applyFont="1" applyBorder="1" applyAlignment="1" applyProtection="1">
      <alignment vertical="center"/>
      <protection hidden="1"/>
    </xf>
    <xf numFmtId="0" fontId="11" fillId="0" borderId="63"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7" borderId="16" xfId="0" applyFont="1" applyFill="1" applyBorder="1" applyAlignment="1" applyProtection="1">
      <alignment horizontal="left" vertical="center"/>
      <protection hidden="1"/>
    </xf>
    <xf numFmtId="0" fontId="12" fillId="7" borderId="4" xfId="0" applyFont="1" applyFill="1" applyBorder="1" applyAlignment="1" applyProtection="1">
      <alignment horizontal="left" vertical="center"/>
      <protection hidden="1"/>
    </xf>
    <xf numFmtId="0" fontId="12" fillId="0" borderId="0" xfId="0" applyFont="1" applyAlignment="1" applyProtection="1">
      <alignment horizontal="distributed" vertical="top"/>
      <protection hidden="1"/>
    </xf>
    <xf numFmtId="0" fontId="12" fillId="7" borderId="20" xfId="0" applyFont="1" applyFill="1" applyBorder="1" applyAlignment="1" applyProtection="1">
      <alignment horizontal="center" vertical="center"/>
      <protection hidden="1"/>
    </xf>
    <xf numFmtId="0" fontId="12" fillId="7" borderId="2" xfId="0" applyFont="1" applyFill="1" applyBorder="1" applyAlignment="1" applyProtection="1">
      <alignment horizontal="center" vertical="center"/>
      <protection hidden="1"/>
    </xf>
    <xf numFmtId="0" fontId="21" fillId="7" borderId="2" xfId="0" applyFont="1" applyFill="1" applyBorder="1" applyAlignment="1" applyProtection="1">
      <alignment horizontal="center"/>
      <protection hidden="1"/>
    </xf>
    <xf numFmtId="0" fontId="21" fillId="7" borderId="21" xfId="0" applyFont="1" applyFill="1" applyBorder="1" applyAlignment="1" applyProtection="1">
      <alignment horizontal="center"/>
      <protection hidden="1"/>
    </xf>
    <xf numFmtId="0" fontId="12" fillId="7" borderId="65" xfId="0" applyFont="1" applyFill="1" applyBorder="1" applyAlignment="1" applyProtection="1">
      <alignment horizontal="left" vertical="center"/>
      <protection hidden="1"/>
    </xf>
    <xf numFmtId="0" fontId="12" fillId="7" borderId="63" xfId="0" applyFont="1" applyFill="1" applyBorder="1" applyAlignment="1" applyProtection="1">
      <alignment horizontal="left" vertical="center"/>
      <protection hidden="1"/>
    </xf>
    <xf numFmtId="0" fontId="12" fillId="7" borderId="64" xfId="0" applyFont="1" applyFill="1" applyBorder="1" applyAlignment="1" applyProtection="1">
      <alignment horizontal="left" vertical="center"/>
      <protection hidden="1"/>
    </xf>
    <xf numFmtId="0" fontId="11" fillId="7" borderId="0" xfId="0" applyFont="1" applyFill="1" applyProtection="1">
      <protection hidden="1"/>
    </xf>
  </cellXfs>
  <cellStyles count="4">
    <cellStyle name="ハイパーリンク" xfId="1" builtinId="8"/>
    <cellStyle name="桁区切り" xfId="3" builtinId="6"/>
    <cellStyle name="通貨" xfId="2" builtinId="7"/>
    <cellStyle name="標準"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lor rgb="FFFF0000"/>
      </font>
      <fill>
        <patternFill>
          <bgColor theme="0" tint="-4.9989318521683403E-2"/>
        </patternFill>
      </fill>
    </dxf>
    <dxf>
      <font>
        <color rgb="FFFF0000"/>
      </font>
      <fill>
        <patternFill>
          <bgColor theme="0" tint="-4.9989318521683403E-2"/>
        </patternFill>
      </fill>
    </dxf>
    <dxf>
      <font>
        <color rgb="FFFF0000"/>
      </font>
      <fill>
        <patternFill patternType="solid">
          <bgColor theme="0" tint="-4.9989318521683403E-2"/>
        </patternFill>
      </fill>
    </dxf>
    <dxf>
      <font>
        <color rgb="FFFF0000"/>
      </font>
      <fill>
        <patternFill patternType="solid">
          <bgColor theme="0" tint="-4.9989318521683403E-2"/>
        </patternFill>
      </fill>
    </dxf>
  </dxfs>
  <tableStyles count="0" defaultTableStyle="TableStyleMedium9" defaultPivotStyle="PivotStyleLight16"/>
  <colors>
    <mruColors>
      <color rgb="FFCCFFCC"/>
      <color rgb="FFC5FFCB"/>
      <color rgb="FFCCFFFF"/>
      <color rgb="FF00C85A"/>
      <color rgb="FFFFFFCC"/>
      <color rgb="FFF7FFA7"/>
      <color rgb="FFF4C602"/>
      <color rgb="FF00740B"/>
      <color rgb="FFFFD1D1"/>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2" Type="http://schemas.openxmlformats.org/officeDocument/2006/relationships/hyperlink" Target="#&#21021;&#26399;&#20837;&#21147;!A1"/><Relationship Id="rId1" Type="http://schemas.openxmlformats.org/officeDocument/2006/relationships/hyperlink" Target="#&#20316;&#26989;&#21729;&#24773;&#22577;!A1"/></Relationships>
</file>

<file path=xl/drawings/_rels/drawing11.xml.rels><?xml version="1.0" encoding="UTF-8" standalone="yes"?>
<Relationships xmlns="http://schemas.openxmlformats.org/package/2006/relationships"><Relationship Id="rId2" Type="http://schemas.openxmlformats.org/officeDocument/2006/relationships/hyperlink" Target="#&#21021;&#26399;&#20837;&#21147;!A1"/><Relationship Id="rId1" Type="http://schemas.openxmlformats.org/officeDocument/2006/relationships/hyperlink" Target="#&#20316;&#26989;&#21729;&#24773;&#22577;!A1"/></Relationships>
</file>

<file path=xl/drawings/_rels/drawing12.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3.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4.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5.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6.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7.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8.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19.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20.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21.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3.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4.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5.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6.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7.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8.xml.rels><?xml version="1.0" encoding="UTF-8" standalone="yes"?>
<Relationships xmlns="http://schemas.openxmlformats.org/package/2006/relationships"><Relationship Id="rId1" Type="http://schemas.openxmlformats.org/officeDocument/2006/relationships/hyperlink" Target="#&#21021;&#26399;&#20837;&#21147;!A1"/></Relationships>
</file>

<file path=xl/drawings/_rels/drawing9.xml.rels><?xml version="1.0" encoding="UTF-8" standalone="yes"?>
<Relationships xmlns="http://schemas.openxmlformats.org/package/2006/relationships"><Relationship Id="rId1" Type="http://schemas.openxmlformats.org/officeDocument/2006/relationships/hyperlink" Target="#&#21021;&#26399;&#20837;&#21147;!A1"/></Relationships>
</file>

<file path=xl/drawings/drawing1.xml><?xml version="1.0" encoding="utf-8"?>
<xdr:wsDr xmlns:xdr="http://schemas.openxmlformats.org/drawingml/2006/spreadsheetDrawing" xmlns:a="http://schemas.openxmlformats.org/drawingml/2006/main">
  <xdr:oneCellAnchor>
    <xdr:from>
      <xdr:col>10</xdr:col>
      <xdr:colOff>285750</xdr:colOff>
      <xdr:row>1</xdr:row>
      <xdr:rowOff>247650</xdr:rowOff>
    </xdr:from>
    <xdr:ext cx="184731" cy="264560"/>
    <xdr:sp macro="" textlink="">
      <xdr:nvSpPr>
        <xdr:cNvPr id="3" name="テキスト ボックス 2">
          <a:extLst>
            <a:ext uri="{FF2B5EF4-FFF2-40B4-BE49-F238E27FC236}">
              <a16:creationId xmlns:a16="http://schemas.microsoft.com/office/drawing/2014/main" id="{91DEC32D-EFC5-4345-BD76-B28997E414C7}"/>
            </a:ext>
          </a:extLst>
        </xdr:cNvPr>
        <xdr:cNvSpPr txBox="1"/>
      </xdr:nvSpPr>
      <xdr:spPr>
        <a:xfrm>
          <a:off x="137160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419100</xdr:colOff>
      <xdr:row>0</xdr:row>
      <xdr:rowOff>85725</xdr:rowOff>
    </xdr:from>
    <xdr:to>
      <xdr:col>8</xdr:col>
      <xdr:colOff>1800225</xdr:colOff>
      <xdr:row>1</xdr:row>
      <xdr:rowOff>209550</xdr:rowOff>
    </xdr:to>
    <xdr:sp macro="" textlink="">
      <xdr:nvSpPr>
        <xdr:cNvPr id="4" name="吹き出し: 四角形 3">
          <a:extLst>
            <a:ext uri="{FF2B5EF4-FFF2-40B4-BE49-F238E27FC236}">
              <a16:creationId xmlns:a16="http://schemas.microsoft.com/office/drawing/2014/main" id="{F9A8B32F-F7CA-4357-BC95-C82A2E8E7496}"/>
            </a:ext>
          </a:extLst>
        </xdr:cNvPr>
        <xdr:cNvSpPr/>
      </xdr:nvSpPr>
      <xdr:spPr bwMode="auto">
        <a:xfrm>
          <a:off x="7934325" y="85725"/>
          <a:ext cx="1381125" cy="476250"/>
        </a:xfrm>
        <a:prstGeom prst="wedgeRectCallout">
          <a:avLst>
            <a:gd name="adj1" fmla="val -75889"/>
            <a:gd name="adj2" fmla="val 315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④</a:t>
          </a:r>
          <a:r>
            <a:rPr kumimoji="1" lang="en-US" altLang="ja-JP" sz="1100"/>
            <a:t>1</a:t>
          </a:r>
          <a:r>
            <a:rPr kumimoji="1" lang="ja-JP" altLang="en-US" sz="1100"/>
            <a:t>次から</a:t>
          </a:r>
          <a:r>
            <a:rPr kumimoji="1" lang="en-US" altLang="ja-JP" sz="1100"/>
            <a:t>4</a:t>
          </a:r>
          <a:r>
            <a:rPr kumimoji="1" lang="ja-JP" altLang="en-US" sz="1100"/>
            <a:t>次を選択</a:t>
          </a:r>
        </a:p>
      </xdr:txBody>
    </xdr:sp>
    <xdr:clientData/>
  </xdr:twoCellAnchor>
  <xdr:twoCellAnchor>
    <xdr:from>
      <xdr:col>0</xdr:col>
      <xdr:colOff>76200</xdr:colOff>
      <xdr:row>9</xdr:row>
      <xdr:rowOff>76200</xdr:rowOff>
    </xdr:from>
    <xdr:to>
      <xdr:col>1</xdr:col>
      <xdr:colOff>1685925</xdr:colOff>
      <xdr:row>29</xdr:row>
      <xdr:rowOff>76200</xdr:rowOff>
    </xdr:to>
    <xdr:sp macro="" textlink="">
      <xdr:nvSpPr>
        <xdr:cNvPr id="7" name="テキスト ボックス 6">
          <a:extLst>
            <a:ext uri="{FF2B5EF4-FFF2-40B4-BE49-F238E27FC236}">
              <a16:creationId xmlns:a16="http://schemas.microsoft.com/office/drawing/2014/main" id="{CA0E7F1D-785B-4E41-A657-F361B419D6E2}"/>
            </a:ext>
          </a:extLst>
        </xdr:cNvPr>
        <xdr:cNvSpPr txBox="1"/>
      </xdr:nvSpPr>
      <xdr:spPr>
        <a:xfrm>
          <a:off x="76200" y="2505075"/>
          <a:ext cx="2590800" cy="4191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400" b="1">
              <a:solidFill>
                <a:sysClr val="windowText" lastClr="000000"/>
              </a:solidFill>
              <a:effectLst/>
            </a:rPr>
            <a:t>使い方</a:t>
          </a:r>
          <a:endParaRPr lang="en-US" altLang="ja-JP" sz="1400" b="1">
            <a:solidFill>
              <a:sysClr val="windowText" lastClr="000000"/>
            </a:solidFill>
            <a:effectLst/>
          </a:endParaRPr>
        </a:p>
        <a:p>
          <a:pPr algn="ctr"/>
          <a:endParaRPr lang="en-US" altLang="ja-JP" b="1">
            <a:solidFill>
              <a:sysClr val="windowText" lastClr="000000"/>
            </a:solidFill>
            <a:effectLst/>
          </a:endParaRPr>
        </a:p>
        <a:p>
          <a:r>
            <a:rPr lang="en-US" altLang="ja-JP" b="1">
              <a:solidFill>
                <a:sysClr val="windowText" lastClr="000000"/>
              </a:solidFill>
              <a:effectLst/>
            </a:rPr>
            <a:t>1</a:t>
          </a:r>
          <a:r>
            <a:rPr lang="ja-JP" altLang="en-US" b="1">
              <a:solidFill>
                <a:sysClr val="windowText" lastClr="000000"/>
              </a:solidFill>
              <a:effectLst/>
            </a:rPr>
            <a:t>、工事名と現場</a:t>
          </a:r>
          <a:r>
            <a:rPr lang="en-US" altLang="ja-JP" b="1">
              <a:solidFill>
                <a:sysClr val="windowText" lastClr="000000"/>
              </a:solidFill>
              <a:effectLst/>
            </a:rPr>
            <a:t>ID</a:t>
          </a:r>
          <a:r>
            <a:rPr lang="ja-JP" altLang="ja-JP" sz="1100" b="1">
              <a:solidFill>
                <a:schemeClr val="dk1"/>
              </a:solidFill>
              <a:effectLst/>
              <a:latin typeface="+mn-lt"/>
              <a:ea typeface="+mn-ea"/>
              <a:cs typeface="+mn-cs"/>
            </a:rPr>
            <a:t>（必要な場合）</a:t>
          </a:r>
          <a:r>
            <a:rPr lang="ja-JP" altLang="en-US" sz="1100" b="1">
              <a:solidFill>
                <a:schemeClr val="dk1"/>
              </a:solidFill>
              <a:effectLst/>
              <a:latin typeface="+mn-lt"/>
              <a:ea typeface="+mn-ea"/>
              <a:cs typeface="+mn-cs"/>
            </a:rPr>
            <a:t>、</a:t>
          </a:r>
          <a:r>
            <a:rPr lang="ja-JP" altLang="en-US" b="1">
              <a:solidFill>
                <a:sysClr val="windowText" lastClr="000000"/>
              </a:solidFill>
              <a:effectLst/>
            </a:rPr>
            <a:t>作成日、提出日を入力し、自社が</a:t>
          </a:r>
          <a:r>
            <a:rPr lang="en-US" altLang="ja-JP" b="1">
              <a:solidFill>
                <a:sysClr val="windowText" lastClr="000000"/>
              </a:solidFill>
              <a:effectLst/>
            </a:rPr>
            <a:t>1</a:t>
          </a:r>
          <a:r>
            <a:rPr lang="ja-JP" altLang="en-US" b="1">
              <a:solidFill>
                <a:sysClr val="windowText" lastClr="000000"/>
              </a:solidFill>
              <a:effectLst/>
            </a:rPr>
            <a:t>次から</a:t>
          </a:r>
          <a:r>
            <a:rPr lang="en-US" altLang="ja-JP" b="1">
              <a:solidFill>
                <a:sysClr val="windowText" lastClr="000000"/>
              </a:solidFill>
              <a:effectLst/>
            </a:rPr>
            <a:t>4</a:t>
          </a:r>
          <a:r>
            <a:rPr lang="ja-JP" altLang="en-US" b="1">
              <a:solidFill>
                <a:sysClr val="windowText" lastClr="000000"/>
              </a:solidFill>
              <a:effectLst/>
            </a:rPr>
            <a:t>次のどれに該当するか選択します</a:t>
          </a:r>
          <a:endParaRPr lang="en-US" altLang="ja-JP" b="1">
            <a:solidFill>
              <a:sysClr val="windowText" lastClr="000000"/>
            </a:solidFill>
            <a:effectLst/>
          </a:endParaRPr>
        </a:p>
        <a:p>
          <a:endParaRPr lang="en-US" altLang="ja-JP" b="1">
            <a:solidFill>
              <a:sysClr val="windowText" lastClr="000000"/>
            </a:solidFill>
            <a:effectLst/>
          </a:endParaRPr>
        </a:p>
        <a:p>
          <a:r>
            <a:rPr lang="en-US" altLang="ja-JP" b="1">
              <a:solidFill>
                <a:sysClr val="windowText" lastClr="000000"/>
              </a:solidFill>
              <a:effectLst/>
            </a:rPr>
            <a:t>2</a:t>
          </a:r>
          <a:r>
            <a:rPr lang="ja-JP" altLang="en-US" b="1">
              <a:solidFill>
                <a:sysClr val="windowText" lastClr="000000"/>
              </a:solidFill>
              <a:effectLst/>
            </a:rPr>
            <a:t>、発注者情報を埋めます</a:t>
          </a:r>
          <a:endParaRPr lang="en-US" altLang="ja-JP" b="1">
            <a:solidFill>
              <a:sysClr val="windowText" lastClr="000000"/>
            </a:solidFill>
            <a:effectLst/>
          </a:endParaRPr>
        </a:p>
        <a:p>
          <a:endParaRPr lang="en-US" altLang="ja-JP" b="1">
            <a:solidFill>
              <a:sysClr val="windowText" lastClr="000000"/>
            </a:solidFill>
            <a:effectLst/>
          </a:endParaRPr>
        </a:p>
        <a:p>
          <a:r>
            <a:rPr lang="en-US" altLang="ja-JP" b="1">
              <a:solidFill>
                <a:sysClr val="windowText" lastClr="000000"/>
              </a:solidFill>
              <a:effectLst/>
            </a:rPr>
            <a:t>3</a:t>
          </a:r>
          <a:r>
            <a:rPr lang="ja-JP" altLang="en-US" b="1">
              <a:solidFill>
                <a:sysClr val="windowText" lastClr="000000"/>
              </a:solidFill>
              <a:effectLst/>
            </a:rPr>
            <a:t>、元請会社の情報を埋めます</a:t>
          </a:r>
          <a:endParaRPr lang="en-US" altLang="ja-JP" b="1">
            <a:solidFill>
              <a:sysClr val="windowText" lastClr="000000"/>
            </a:solidFill>
            <a:effectLst/>
          </a:endParaRPr>
        </a:p>
        <a:p>
          <a:endParaRPr lang="en-US" altLang="ja-JP" b="1">
            <a:solidFill>
              <a:sysClr val="windowText" lastClr="000000"/>
            </a:solidFill>
            <a:effectLst/>
          </a:endParaRPr>
        </a:p>
        <a:p>
          <a:r>
            <a:rPr lang="en-US" altLang="ja-JP" b="1">
              <a:solidFill>
                <a:sysClr val="windowText" lastClr="000000"/>
              </a:solidFill>
              <a:effectLst/>
            </a:rPr>
            <a:t>4</a:t>
          </a:r>
          <a:r>
            <a:rPr lang="ja-JP" altLang="en-US" b="1">
              <a:solidFill>
                <a:sysClr val="windowText" lastClr="000000"/>
              </a:solidFill>
              <a:effectLst/>
            </a:rPr>
            <a:t>、「下請会社の情報」の</a:t>
          </a:r>
          <a:r>
            <a:rPr lang="en-US" altLang="ja-JP" b="1">
              <a:solidFill>
                <a:sysClr val="windowText" lastClr="000000"/>
              </a:solidFill>
              <a:effectLst/>
            </a:rPr>
            <a:t>1</a:t>
          </a:r>
          <a:r>
            <a:rPr lang="ja-JP" altLang="en-US" b="1">
              <a:solidFill>
                <a:sysClr val="windowText" lastClr="000000"/>
              </a:solidFill>
              <a:effectLst/>
            </a:rPr>
            <a:t>次から</a:t>
          </a:r>
          <a:r>
            <a:rPr lang="en-US" altLang="ja-JP" b="1">
              <a:solidFill>
                <a:sysClr val="windowText" lastClr="000000"/>
              </a:solidFill>
              <a:effectLst/>
            </a:rPr>
            <a:t>4</a:t>
          </a:r>
          <a:r>
            <a:rPr lang="ja-JP" altLang="en-US" b="1">
              <a:solidFill>
                <a:sysClr val="windowText" lastClr="000000"/>
              </a:solidFill>
              <a:effectLst/>
            </a:rPr>
            <a:t>次の</a:t>
          </a:r>
          <a:r>
            <a:rPr lang="ja-JP" altLang="en-US" b="1">
              <a:solidFill>
                <a:srgbClr val="FF0000"/>
              </a:solidFill>
              <a:effectLst/>
            </a:rPr>
            <a:t>該当するところ</a:t>
          </a:r>
          <a:r>
            <a:rPr lang="ja-JP" altLang="en-US" b="1">
              <a:solidFill>
                <a:sysClr val="windowText" lastClr="000000"/>
              </a:solidFill>
              <a:effectLst/>
            </a:rPr>
            <a:t>に自社の情報を入力します。</a:t>
          </a:r>
          <a:endParaRPr lang="en-US" altLang="ja-JP" b="1">
            <a:solidFill>
              <a:sysClr val="windowText" lastClr="000000"/>
            </a:solidFill>
            <a:effectLst/>
          </a:endParaRPr>
        </a:p>
        <a:p>
          <a:endParaRPr lang="en-US" altLang="ja-JP" b="1">
            <a:solidFill>
              <a:sysClr val="windowText" lastClr="000000"/>
            </a:solidFill>
            <a:effectLst/>
          </a:endParaRPr>
        </a:p>
        <a:p>
          <a:r>
            <a:rPr lang="en-US" altLang="ja-JP" b="1">
              <a:solidFill>
                <a:sysClr val="windowText" lastClr="000000"/>
              </a:solidFill>
              <a:effectLst/>
            </a:rPr>
            <a:t>5</a:t>
          </a:r>
          <a:r>
            <a:rPr lang="ja-JP" altLang="en-US" b="1">
              <a:solidFill>
                <a:sysClr val="windowText" lastClr="000000"/>
              </a:solidFill>
              <a:effectLst/>
            </a:rPr>
            <a:t>、必要な場合</a:t>
          </a:r>
          <a:r>
            <a:rPr lang="en-US" altLang="ja-JP" b="1">
              <a:solidFill>
                <a:sysClr val="windowText" lastClr="000000"/>
              </a:solidFill>
              <a:effectLst/>
            </a:rPr>
            <a:t>※</a:t>
          </a:r>
          <a:r>
            <a:rPr lang="ja-JP" altLang="en-US" b="1">
              <a:solidFill>
                <a:sysClr val="windowText" lastClr="000000"/>
              </a:solidFill>
              <a:effectLst/>
            </a:rPr>
            <a:t>に自社以外の情報を</a:t>
          </a:r>
          <a:r>
            <a:rPr lang="en-US" altLang="ja-JP" b="1">
              <a:solidFill>
                <a:sysClr val="windowText" lastClr="000000"/>
              </a:solidFill>
              <a:effectLst/>
            </a:rPr>
            <a:t>1</a:t>
          </a:r>
          <a:r>
            <a:rPr lang="ja-JP" altLang="en-US" b="1">
              <a:solidFill>
                <a:sysClr val="windowText" lastClr="000000"/>
              </a:solidFill>
              <a:effectLst/>
            </a:rPr>
            <a:t>次から</a:t>
          </a:r>
          <a:r>
            <a:rPr lang="en-US" altLang="ja-JP" b="1">
              <a:solidFill>
                <a:sysClr val="windowText" lastClr="000000"/>
              </a:solidFill>
              <a:effectLst/>
            </a:rPr>
            <a:t>4</a:t>
          </a:r>
          <a:r>
            <a:rPr lang="ja-JP" altLang="en-US" b="1">
              <a:solidFill>
                <a:sysClr val="windowText" lastClr="000000"/>
              </a:solidFill>
              <a:effectLst/>
            </a:rPr>
            <a:t>次へ入力します。</a:t>
          </a:r>
          <a:endParaRPr lang="en-US" altLang="ja-JP" b="1">
            <a:solidFill>
              <a:sysClr val="windowText" lastClr="000000"/>
            </a:solidFill>
            <a:effectLst/>
          </a:endParaRPr>
        </a:p>
        <a:p>
          <a:endParaRPr lang="en-US" altLang="ja-JP" b="1">
            <a:solidFill>
              <a:sysClr val="windowText" lastClr="000000"/>
            </a:solidFill>
            <a:effectLst/>
          </a:endParaRPr>
        </a:p>
        <a:p>
          <a:r>
            <a:rPr lang="en-US" altLang="ja-JP" b="1">
              <a:solidFill>
                <a:sysClr val="windowText" lastClr="000000"/>
              </a:solidFill>
              <a:effectLst/>
            </a:rPr>
            <a:t>※</a:t>
          </a:r>
          <a:r>
            <a:rPr lang="ja-JP" altLang="en-US" b="1">
              <a:solidFill>
                <a:sysClr val="windowText" lastClr="000000"/>
              </a:solidFill>
              <a:effectLst/>
            </a:rPr>
            <a:t>自社が</a:t>
          </a:r>
          <a:r>
            <a:rPr lang="en-US" altLang="ja-JP" b="1">
              <a:solidFill>
                <a:sysClr val="windowText" lastClr="000000"/>
              </a:solidFill>
              <a:effectLst/>
            </a:rPr>
            <a:t>2</a:t>
          </a:r>
          <a:r>
            <a:rPr lang="ja-JP" altLang="en-US" b="1">
              <a:solidFill>
                <a:sysClr val="windowText" lastClr="000000"/>
              </a:solidFill>
              <a:effectLst/>
            </a:rPr>
            <a:t>次以降の場合、最低でも</a:t>
          </a:r>
          <a:r>
            <a:rPr lang="en-US" altLang="ja-JP" b="1">
              <a:solidFill>
                <a:sysClr val="windowText" lastClr="000000"/>
              </a:solidFill>
              <a:effectLst/>
            </a:rPr>
            <a:t>1</a:t>
          </a:r>
          <a:r>
            <a:rPr lang="ja-JP" altLang="en-US" b="1">
              <a:solidFill>
                <a:sysClr val="windowText" lastClr="000000"/>
              </a:solidFill>
              <a:effectLst/>
            </a:rPr>
            <a:t>次請けの「会社名」は再下請負通知書等作成に必要となります。</a:t>
          </a:r>
          <a:endParaRPr lang="ja-JP" altLang="ja-JP" b="1">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0</xdr:row>
      <xdr:rowOff>47625</xdr:rowOff>
    </xdr:from>
    <xdr:to>
      <xdr:col>12</xdr:col>
      <xdr:colOff>0</xdr:colOff>
      <xdr:row>1</xdr:row>
      <xdr:rowOff>152400</xdr:rowOff>
    </xdr:to>
    <xdr:sp macro="" textlink="">
      <xdr:nvSpPr>
        <xdr:cNvPr id="2" name="テキスト 6">
          <a:extLst>
            <a:ext uri="{FF2B5EF4-FFF2-40B4-BE49-F238E27FC236}">
              <a16:creationId xmlns:a16="http://schemas.microsoft.com/office/drawing/2014/main" id="{14BB9577-02E1-465F-BA82-09290471832D}"/>
            </a:ext>
          </a:extLst>
        </xdr:cNvPr>
        <xdr:cNvSpPr txBox="1">
          <a:spLocks noChangeArrowheads="1"/>
        </xdr:cNvSpPr>
      </xdr:nvSpPr>
      <xdr:spPr bwMode="auto">
        <a:xfrm>
          <a:off x="1223962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2</xdr:col>
      <xdr:colOff>276225</xdr:colOff>
      <xdr:row>78</xdr:row>
      <xdr:rowOff>2070</xdr:rowOff>
    </xdr:from>
    <xdr:to>
      <xdr:col>7</xdr:col>
      <xdr:colOff>971550</xdr:colOff>
      <xdr:row>81</xdr:row>
      <xdr:rowOff>53422</xdr:rowOff>
    </xdr:to>
    <xdr:sp macro="" textlink="">
      <xdr:nvSpPr>
        <xdr:cNvPr id="3" name="テキスト ボックス 2">
          <a:extLst>
            <a:ext uri="{FF2B5EF4-FFF2-40B4-BE49-F238E27FC236}">
              <a16:creationId xmlns:a16="http://schemas.microsoft.com/office/drawing/2014/main" id="{D18735EF-CD74-4EDB-90E7-0F4C9C0D6346}"/>
            </a:ext>
          </a:extLst>
        </xdr:cNvPr>
        <xdr:cNvSpPr txBox="1"/>
      </xdr:nvSpPr>
      <xdr:spPr>
        <a:xfrm>
          <a:off x="524703" y="9643027"/>
          <a:ext cx="6136999" cy="548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11</xdr:col>
      <xdr:colOff>180976</xdr:colOff>
      <xdr:row>0</xdr:row>
      <xdr:rowOff>0</xdr:rowOff>
    </xdr:from>
    <xdr:to>
      <xdr:col>18</xdr:col>
      <xdr:colOff>152400</xdr:colOff>
      <xdr:row>3</xdr:row>
      <xdr:rowOff>209550</xdr:rowOff>
    </xdr:to>
    <xdr:sp macro="" textlink="">
      <xdr:nvSpPr>
        <xdr:cNvPr id="8" name="テキスト ボックス 7">
          <a:extLst>
            <a:ext uri="{FF2B5EF4-FFF2-40B4-BE49-F238E27FC236}">
              <a16:creationId xmlns:a16="http://schemas.microsoft.com/office/drawing/2014/main" id="{DAFCD5C0-D031-46DF-B276-F0C20BDC7DE3}"/>
            </a:ext>
          </a:extLst>
        </xdr:cNvPr>
        <xdr:cNvSpPr txBox="1"/>
      </xdr:nvSpPr>
      <xdr:spPr>
        <a:xfrm>
          <a:off x="9229726" y="0"/>
          <a:ext cx="2505074" cy="11715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初期状態で</a:t>
          </a:r>
          <a:r>
            <a:rPr kumimoji="1" lang="en-US" altLang="ja-JP" sz="1100" b="1">
              <a:solidFill>
                <a:srgbClr val="FF0000"/>
              </a:solidFill>
            </a:rPr>
            <a:t>5</a:t>
          </a:r>
          <a:r>
            <a:rPr kumimoji="1" lang="ja-JP" altLang="en-US" sz="1100" b="1">
              <a:solidFill>
                <a:srgbClr val="FF0000"/>
              </a:solidFill>
            </a:rPr>
            <a:t>ページまで印刷される設定になっています。</a:t>
          </a:r>
          <a:endParaRPr kumimoji="1" lang="en-US" altLang="ja-JP" sz="1100" b="1">
            <a:solidFill>
              <a:srgbClr val="FF0000"/>
            </a:solidFill>
          </a:endParaRPr>
        </a:p>
        <a:p>
          <a:endParaRPr kumimoji="1" lang="en-US" altLang="ja-JP" sz="1100" b="1">
            <a:solidFill>
              <a:srgbClr val="FF0000"/>
            </a:solidFill>
            <a:effectLst/>
          </a:endParaRPr>
        </a:p>
        <a:p>
          <a:r>
            <a:rPr kumimoji="1" lang="ja-JP" altLang="en-US" sz="1100" b="1">
              <a:solidFill>
                <a:srgbClr val="FF0000"/>
              </a:solidFill>
              <a:effectLst/>
            </a:rPr>
            <a:t>印刷時は必要なページ数だけに変更して印刷してください。</a:t>
          </a:r>
          <a:endParaRPr lang="ja-JP" altLang="ja-JP" b="1">
            <a:solidFill>
              <a:srgbClr val="FF0000"/>
            </a:solidFill>
            <a:effectLst/>
          </a:endParaRPr>
        </a:p>
      </xdr:txBody>
    </xdr:sp>
    <xdr:clientData fPrintsWithSheet="0"/>
  </xdr:twoCellAnchor>
  <xdr:twoCellAnchor>
    <xdr:from>
      <xdr:col>30</xdr:col>
      <xdr:colOff>124386</xdr:colOff>
      <xdr:row>3</xdr:row>
      <xdr:rowOff>0</xdr:rowOff>
    </xdr:from>
    <xdr:to>
      <xdr:col>32</xdr:col>
      <xdr:colOff>110378</xdr:colOff>
      <xdr:row>6</xdr:row>
      <xdr:rowOff>46504</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B1F2AE13-EE36-4D80-A420-613E890874BC}"/>
            </a:ext>
          </a:extLst>
        </xdr:cNvPr>
        <xdr:cNvSpPr/>
      </xdr:nvSpPr>
      <xdr:spPr bwMode="auto">
        <a:xfrm>
          <a:off x="16412136" y="1075204"/>
          <a:ext cx="1462367" cy="838200"/>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作業員情報</a:t>
          </a:r>
          <a:endParaRPr kumimoji="1" lang="en-US" altLang="ja-JP" sz="1200" b="1">
            <a:solidFill>
              <a:schemeClr val="bg1"/>
            </a:solidFill>
            <a:latin typeface="游ゴシック" panose="020B0400000000000000" pitchFamily="50" charset="-128"/>
            <a:ea typeface="游ゴシック" panose="020B0400000000000000" pitchFamily="50" charset="-128"/>
          </a:endParaRPr>
        </a:p>
        <a:p>
          <a:pPr algn="ctr"/>
          <a:r>
            <a:rPr kumimoji="1" lang="ja-JP" altLang="en-US" sz="1200" b="1">
              <a:solidFill>
                <a:schemeClr val="bg1"/>
              </a:solidFill>
              <a:latin typeface="游ゴシック" panose="020B0400000000000000" pitchFamily="50" charset="-128"/>
              <a:ea typeface="游ゴシック" panose="020B0400000000000000" pitchFamily="50" charset="-128"/>
            </a:rPr>
            <a:t>入力画面へ</a:t>
          </a:r>
        </a:p>
      </xdr:txBody>
    </xdr:sp>
    <xdr:clientData/>
  </xdr:twoCellAnchor>
  <xdr:twoCellAnchor>
    <xdr:from>
      <xdr:col>30</xdr:col>
      <xdr:colOff>97491</xdr:colOff>
      <xdr:row>0</xdr:row>
      <xdr:rowOff>9526</xdr:rowOff>
    </xdr:from>
    <xdr:to>
      <xdr:col>32</xdr:col>
      <xdr:colOff>312083</xdr:colOff>
      <xdr:row>3</xdr:row>
      <xdr:rowOff>0</xdr:rowOff>
    </xdr:to>
    <xdr:sp macro="" textlink="">
      <xdr:nvSpPr>
        <xdr:cNvPr id="10" name="テキスト ボックス 9">
          <a:extLst>
            <a:ext uri="{FF2B5EF4-FFF2-40B4-BE49-F238E27FC236}">
              <a16:creationId xmlns:a16="http://schemas.microsoft.com/office/drawing/2014/main" id="{A6F073E0-EFBB-440E-B4BA-CA36FF7AE1D2}"/>
            </a:ext>
          </a:extLst>
        </xdr:cNvPr>
        <xdr:cNvSpPr txBox="1"/>
      </xdr:nvSpPr>
      <xdr:spPr>
        <a:xfrm>
          <a:off x="16385241" y="9526"/>
          <a:ext cx="1690967" cy="952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このページでは編集しないでください。修正等は「作業員情報」シート側で行ってください。</a:t>
          </a:r>
        </a:p>
      </xdr:txBody>
    </xdr:sp>
    <xdr:clientData fPrintsWithSheet="0"/>
  </xdr:twoCellAnchor>
  <xdr:twoCellAnchor>
    <xdr:from>
      <xdr:col>30</xdr:col>
      <xdr:colOff>133350</xdr:colOff>
      <xdr:row>6</xdr:row>
      <xdr:rowOff>95250</xdr:rowOff>
    </xdr:from>
    <xdr:to>
      <xdr:col>32</xdr:col>
      <xdr:colOff>123825</xdr:colOff>
      <xdr:row>9</xdr:row>
      <xdr:rowOff>66675</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C28A8-5914-4449-883B-D80536AFB14D}"/>
            </a:ext>
          </a:extLst>
        </xdr:cNvPr>
        <xdr:cNvSpPr/>
      </xdr:nvSpPr>
      <xdr:spPr bwMode="auto">
        <a:xfrm>
          <a:off x="16421100" y="196215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2</xdr:col>
      <xdr:colOff>1581151</xdr:colOff>
      <xdr:row>0</xdr:row>
      <xdr:rowOff>0</xdr:rowOff>
    </xdr:from>
    <xdr:to>
      <xdr:col>6</xdr:col>
      <xdr:colOff>123825</xdr:colOff>
      <xdr:row>2</xdr:row>
      <xdr:rowOff>142875</xdr:rowOff>
    </xdr:to>
    <xdr:sp macro="" textlink="">
      <xdr:nvSpPr>
        <xdr:cNvPr id="16" name="テキスト ボックス 15">
          <a:extLst>
            <a:ext uri="{FF2B5EF4-FFF2-40B4-BE49-F238E27FC236}">
              <a16:creationId xmlns:a16="http://schemas.microsoft.com/office/drawing/2014/main" id="{8F26D051-85E7-497C-9F2F-7F2FD6297CAF}"/>
            </a:ext>
          </a:extLst>
        </xdr:cNvPr>
        <xdr:cNvSpPr txBox="1"/>
      </xdr:nvSpPr>
      <xdr:spPr>
        <a:xfrm>
          <a:off x="1828801" y="0"/>
          <a:ext cx="3190874" cy="771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BIZ UDPゴシック" panose="020B0400000000000000" pitchFamily="50" charset="-128"/>
              <a:ea typeface="BIZ UDPゴシック" panose="020B0400000000000000" pitchFamily="50" charset="-128"/>
            </a:rPr>
            <a:t>国交省作成例の簡易版</a:t>
          </a:r>
          <a:endParaRPr lang="ja-JP" altLang="ja-JP" sz="1800" b="1">
            <a:solidFill>
              <a:srgbClr val="FF0000"/>
            </a:solidFill>
            <a:effectLst/>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2</xdr:col>
      <xdr:colOff>276225</xdr:colOff>
      <xdr:row>148</xdr:row>
      <xdr:rowOff>2070</xdr:rowOff>
    </xdr:from>
    <xdr:to>
      <xdr:col>7</xdr:col>
      <xdr:colOff>971550</xdr:colOff>
      <xdr:row>151</xdr:row>
      <xdr:rowOff>53422</xdr:rowOff>
    </xdr:to>
    <xdr:sp macro="" textlink="">
      <xdr:nvSpPr>
        <xdr:cNvPr id="17" name="テキスト ボックス 16">
          <a:extLst>
            <a:ext uri="{FF2B5EF4-FFF2-40B4-BE49-F238E27FC236}">
              <a16:creationId xmlns:a16="http://schemas.microsoft.com/office/drawing/2014/main" id="{8129B91A-531D-4953-91E6-4B0134F1B114}"/>
            </a:ext>
          </a:extLst>
        </xdr:cNvPr>
        <xdr:cNvSpPr txBox="1"/>
      </xdr:nvSpPr>
      <xdr:spPr>
        <a:xfrm>
          <a:off x="523875" y="9622320"/>
          <a:ext cx="63912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276225</xdr:colOff>
      <xdr:row>218</xdr:row>
      <xdr:rowOff>2070</xdr:rowOff>
    </xdr:from>
    <xdr:to>
      <xdr:col>7</xdr:col>
      <xdr:colOff>971550</xdr:colOff>
      <xdr:row>221</xdr:row>
      <xdr:rowOff>53422</xdr:rowOff>
    </xdr:to>
    <xdr:sp macro="" textlink="">
      <xdr:nvSpPr>
        <xdr:cNvPr id="18" name="テキスト ボックス 17">
          <a:extLst>
            <a:ext uri="{FF2B5EF4-FFF2-40B4-BE49-F238E27FC236}">
              <a16:creationId xmlns:a16="http://schemas.microsoft.com/office/drawing/2014/main" id="{8FF682BC-95DE-49F1-B3EF-F2239B6E289A}"/>
            </a:ext>
          </a:extLst>
        </xdr:cNvPr>
        <xdr:cNvSpPr txBox="1"/>
      </xdr:nvSpPr>
      <xdr:spPr>
        <a:xfrm>
          <a:off x="523875" y="9622320"/>
          <a:ext cx="63912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276225</xdr:colOff>
      <xdr:row>288</xdr:row>
      <xdr:rowOff>2070</xdr:rowOff>
    </xdr:from>
    <xdr:to>
      <xdr:col>7</xdr:col>
      <xdr:colOff>971550</xdr:colOff>
      <xdr:row>291</xdr:row>
      <xdr:rowOff>53422</xdr:rowOff>
    </xdr:to>
    <xdr:sp macro="" textlink="">
      <xdr:nvSpPr>
        <xdr:cNvPr id="19" name="テキスト ボックス 18">
          <a:extLst>
            <a:ext uri="{FF2B5EF4-FFF2-40B4-BE49-F238E27FC236}">
              <a16:creationId xmlns:a16="http://schemas.microsoft.com/office/drawing/2014/main" id="{025FC4FC-81D9-4C25-AEBE-202663D906E4}"/>
            </a:ext>
          </a:extLst>
        </xdr:cNvPr>
        <xdr:cNvSpPr txBox="1"/>
      </xdr:nvSpPr>
      <xdr:spPr>
        <a:xfrm>
          <a:off x="523875" y="9622320"/>
          <a:ext cx="63912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276225</xdr:colOff>
      <xdr:row>358</xdr:row>
      <xdr:rowOff>2070</xdr:rowOff>
    </xdr:from>
    <xdr:to>
      <xdr:col>7</xdr:col>
      <xdr:colOff>971550</xdr:colOff>
      <xdr:row>361</xdr:row>
      <xdr:rowOff>53422</xdr:rowOff>
    </xdr:to>
    <xdr:sp macro="" textlink="">
      <xdr:nvSpPr>
        <xdr:cNvPr id="20" name="テキスト ボックス 19">
          <a:extLst>
            <a:ext uri="{FF2B5EF4-FFF2-40B4-BE49-F238E27FC236}">
              <a16:creationId xmlns:a16="http://schemas.microsoft.com/office/drawing/2014/main" id="{92EC6E5B-1A5F-401A-8298-CA36AF61F073}"/>
            </a:ext>
          </a:extLst>
        </xdr:cNvPr>
        <xdr:cNvSpPr txBox="1"/>
      </xdr:nvSpPr>
      <xdr:spPr>
        <a:xfrm>
          <a:off x="523875" y="9622320"/>
          <a:ext cx="63912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57151</xdr:colOff>
      <xdr:row>3</xdr:row>
      <xdr:rowOff>257175</xdr:rowOff>
    </xdr:from>
    <xdr:to>
      <xdr:col>2</xdr:col>
      <xdr:colOff>85725</xdr:colOff>
      <xdr:row>8</xdr:row>
      <xdr:rowOff>0</xdr:rowOff>
    </xdr:to>
    <xdr:sp macro="" textlink="">
      <xdr:nvSpPr>
        <xdr:cNvPr id="13" name="テキスト ボックス 12">
          <a:extLst>
            <a:ext uri="{FF2B5EF4-FFF2-40B4-BE49-F238E27FC236}">
              <a16:creationId xmlns:a16="http://schemas.microsoft.com/office/drawing/2014/main" id="{9A35C74B-1335-4D7D-B9E4-6990C84481F7}"/>
            </a:ext>
          </a:extLst>
        </xdr:cNvPr>
        <xdr:cNvSpPr txBox="1"/>
      </xdr:nvSpPr>
      <xdr:spPr>
        <a:xfrm>
          <a:off x="57151" y="1219200"/>
          <a:ext cx="676274" cy="1381125"/>
        </a:xfrm>
        <a:prstGeom prst="wedgeRectCallou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solidFill>
                <a:srgbClr val="FF0000"/>
              </a:solidFill>
              <a:effectLst/>
            </a:rPr>
            <a:t>「作業員情報」シートの番号で、順番等を変更できます。</a:t>
          </a:r>
          <a:endParaRPr lang="ja-JP" altLang="ja-JP" sz="1000" b="0">
            <a:solidFill>
              <a:srgbClr val="FF0000"/>
            </a:solidFill>
            <a:effectLst/>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00000000-0008-0000-0A00-000002000000}"/>
            </a:ext>
          </a:extLst>
        </xdr:cNvPr>
        <xdr:cNvSpPr txBox="1">
          <a:spLocks noChangeArrowheads="1"/>
        </xdr:cNvSpPr>
      </xdr:nvSpPr>
      <xdr:spPr bwMode="auto">
        <a:xfrm>
          <a:off x="10658475" y="47625"/>
          <a:ext cx="0" cy="43815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11</xdr:col>
      <xdr:colOff>523876</xdr:colOff>
      <xdr:row>0</xdr:row>
      <xdr:rowOff>9525</xdr:rowOff>
    </xdr:from>
    <xdr:to>
      <xdr:col>18</xdr:col>
      <xdr:colOff>133351</xdr:colOff>
      <xdr:row>5</xdr:row>
      <xdr:rowOff>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0125076" y="9525"/>
          <a:ext cx="2905125" cy="1543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初期状態で</a:t>
          </a:r>
          <a:r>
            <a:rPr kumimoji="1" lang="en-US" altLang="ja-JP" sz="1100" b="1">
              <a:solidFill>
                <a:srgbClr val="FF0000"/>
              </a:solidFill>
            </a:rPr>
            <a:t>5</a:t>
          </a:r>
          <a:r>
            <a:rPr kumimoji="1" lang="ja-JP" altLang="en-US" sz="1100" b="1">
              <a:solidFill>
                <a:srgbClr val="FF0000"/>
              </a:solidFill>
            </a:rPr>
            <a:t>ページまで印刷される設定になっています。</a:t>
          </a:r>
          <a:endParaRPr kumimoji="1" lang="en-US" altLang="ja-JP" sz="1100" b="1">
            <a:solidFill>
              <a:srgbClr val="FF0000"/>
            </a:solidFill>
          </a:endParaRPr>
        </a:p>
        <a:p>
          <a:endParaRPr kumimoji="1" lang="en-US" altLang="ja-JP" sz="1100" b="1">
            <a:solidFill>
              <a:srgbClr val="FF0000"/>
            </a:solidFill>
            <a:effectLst/>
          </a:endParaRPr>
        </a:p>
        <a:p>
          <a:r>
            <a:rPr kumimoji="1" lang="ja-JP" altLang="en-US" sz="1100" b="1">
              <a:solidFill>
                <a:srgbClr val="FF0000"/>
              </a:solidFill>
              <a:effectLst/>
            </a:rPr>
            <a:t>印刷時は必要なページ数だけに変更して印刷してください。</a:t>
          </a:r>
          <a:endParaRPr kumimoji="1" lang="en-US" altLang="ja-JP" sz="1100" b="1">
            <a:solidFill>
              <a:srgbClr val="FF0000"/>
            </a:solidFill>
            <a:effectLst/>
          </a:endParaRPr>
        </a:p>
        <a:p>
          <a:endParaRPr kumimoji="1" lang="en-US" altLang="ja-JP" sz="1100" b="1">
            <a:solidFill>
              <a:srgbClr val="FF0000"/>
            </a:solidFill>
            <a:effectLst/>
          </a:endParaRPr>
        </a:p>
        <a:p>
          <a:r>
            <a:rPr lang="ja-JP" altLang="en-US" b="1">
              <a:solidFill>
                <a:srgbClr val="FF0000"/>
              </a:solidFill>
              <a:effectLst/>
            </a:rPr>
            <a:t>作業員の順番を変更したい場合は「</a:t>
          </a:r>
          <a:r>
            <a:rPr lang="en-US" altLang="ja-JP" b="1">
              <a:solidFill>
                <a:srgbClr val="FF0000"/>
              </a:solidFill>
              <a:effectLst/>
            </a:rPr>
            <a:t>5</a:t>
          </a:r>
          <a:r>
            <a:rPr lang="ja-JP" altLang="en-US" b="1">
              <a:solidFill>
                <a:srgbClr val="FF0000"/>
              </a:solidFill>
              <a:effectLst/>
            </a:rPr>
            <a:t>簡」シートの</a:t>
          </a:r>
          <a:r>
            <a:rPr lang="en-US" altLang="ja-JP" b="1">
              <a:solidFill>
                <a:srgbClr val="FF0000"/>
              </a:solidFill>
              <a:effectLst/>
            </a:rPr>
            <a:t>A</a:t>
          </a:r>
          <a:r>
            <a:rPr lang="ja-JP" altLang="en-US" b="1">
              <a:solidFill>
                <a:srgbClr val="FF0000"/>
              </a:solidFill>
              <a:effectLst/>
            </a:rPr>
            <a:t>列を編集してください。</a:t>
          </a:r>
          <a:endParaRPr lang="ja-JP" altLang="ja-JP" b="1">
            <a:solidFill>
              <a:srgbClr val="FF0000"/>
            </a:solidFill>
            <a:effectLst/>
          </a:endParaRPr>
        </a:p>
      </xdr:txBody>
    </xdr:sp>
    <xdr:clientData fPrintsWithSheet="0"/>
  </xdr:twoCellAnchor>
  <xdr:twoCellAnchor>
    <xdr:from>
      <xdr:col>37</xdr:col>
      <xdr:colOff>124386</xdr:colOff>
      <xdr:row>3</xdr:row>
      <xdr:rowOff>113179</xdr:rowOff>
    </xdr:from>
    <xdr:to>
      <xdr:col>39</xdr:col>
      <xdr:colOff>110378</xdr:colOff>
      <xdr:row>7</xdr:row>
      <xdr:rowOff>46504</xdr:rowOff>
    </xdr:to>
    <xdr:sp macro="" textlink="">
      <xdr:nvSpPr>
        <xdr:cNvPr id="10" name="四角形: 角度付き 9">
          <a:hlinkClick xmlns:r="http://schemas.openxmlformats.org/officeDocument/2006/relationships" r:id="rId1"/>
          <a:extLst>
            <a:ext uri="{FF2B5EF4-FFF2-40B4-BE49-F238E27FC236}">
              <a16:creationId xmlns:a16="http://schemas.microsoft.com/office/drawing/2014/main" id="{29FB4B36-2109-4B88-89B0-84DA8AB457BD}"/>
            </a:ext>
          </a:extLst>
        </xdr:cNvPr>
        <xdr:cNvSpPr/>
      </xdr:nvSpPr>
      <xdr:spPr bwMode="auto">
        <a:xfrm>
          <a:off x="16412136" y="1075204"/>
          <a:ext cx="1462367" cy="838200"/>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作業員情報</a:t>
          </a:r>
          <a:endParaRPr kumimoji="1" lang="en-US" altLang="ja-JP" sz="1200" b="1">
            <a:solidFill>
              <a:schemeClr val="bg1"/>
            </a:solidFill>
            <a:latin typeface="游ゴシック" panose="020B0400000000000000" pitchFamily="50" charset="-128"/>
            <a:ea typeface="游ゴシック" panose="020B0400000000000000" pitchFamily="50" charset="-128"/>
          </a:endParaRPr>
        </a:p>
        <a:p>
          <a:pPr algn="ctr"/>
          <a:r>
            <a:rPr kumimoji="1" lang="ja-JP" altLang="en-US" sz="1200" b="1">
              <a:solidFill>
                <a:schemeClr val="bg1"/>
              </a:solidFill>
              <a:latin typeface="游ゴシック" panose="020B0400000000000000" pitchFamily="50" charset="-128"/>
              <a:ea typeface="游ゴシック" panose="020B0400000000000000" pitchFamily="50" charset="-128"/>
            </a:rPr>
            <a:t>入力画面へ</a:t>
          </a:r>
        </a:p>
      </xdr:txBody>
    </xdr:sp>
    <xdr:clientData/>
  </xdr:twoCellAnchor>
  <xdr:twoCellAnchor>
    <xdr:from>
      <xdr:col>37</xdr:col>
      <xdr:colOff>97491</xdr:colOff>
      <xdr:row>0</xdr:row>
      <xdr:rowOff>9526</xdr:rowOff>
    </xdr:from>
    <xdr:to>
      <xdr:col>39</xdr:col>
      <xdr:colOff>312083</xdr:colOff>
      <xdr:row>3</xdr:row>
      <xdr:rowOff>1</xdr:rowOff>
    </xdr:to>
    <xdr:sp macro="" textlink="">
      <xdr:nvSpPr>
        <xdr:cNvPr id="12" name="テキスト ボックス 11">
          <a:extLst>
            <a:ext uri="{FF2B5EF4-FFF2-40B4-BE49-F238E27FC236}">
              <a16:creationId xmlns:a16="http://schemas.microsoft.com/office/drawing/2014/main" id="{D221D26E-AB93-4B0C-A679-F55F5F3966B5}"/>
            </a:ext>
          </a:extLst>
        </xdr:cNvPr>
        <xdr:cNvSpPr txBox="1"/>
      </xdr:nvSpPr>
      <xdr:spPr>
        <a:xfrm>
          <a:off x="16385241" y="9526"/>
          <a:ext cx="1690967" cy="952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このページでは編集しないでください。修正等は「作業員情報」シート側で行ってください。</a:t>
          </a:r>
        </a:p>
      </xdr:txBody>
    </xdr:sp>
    <xdr:clientData fPrintsWithSheet="0"/>
  </xdr:twoCellAnchor>
  <xdr:twoCellAnchor>
    <xdr:from>
      <xdr:col>37</xdr:col>
      <xdr:colOff>133350</xdr:colOff>
      <xdr:row>7</xdr:row>
      <xdr:rowOff>95250</xdr:rowOff>
    </xdr:from>
    <xdr:to>
      <xdr:col>39</xdr:col>
      <xdr:colOff>123825</xdr:colOff>
      <xdr:row>10</xdr:row>
      <xdr:rowOff>66675</xdr:rowOff>
    </xdr:to>
    <xdr:sp macro="" textlink="">
      <xdr:nvSpPr>
        <xdr:cNvPr id="13" name="四角形: 角度付き 12">
          <a:hlinkClick xmlns:r="http://schemas.openxmlformats.org/officeDocument/2006/relationships" r:id="rId2"/>
          <a:extLst>
            <a:ext uri="{FF2B5EF4-FFF2-40B4-BE49-F238E27FC236}">
              <a16:creationId xmlns:a16="http://schemas.microsoft.com/office/drawing/2014/main" id="{8E0F904B-0F42-4341-B674-8E0058ADBFC4}"/>
            </a:ext>
          </a:extLst>
        </xdr:cNvPr>
        <xdr:cNvSpPr/>
      </xdr:nvSpPr>
      <xdr:spPr bwMode="auto">
        <a:xfrm>
          <a:off x="16421100" y="196215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3</xdr:col>
      <xdr:colOff>161925</xdr:colOff>
      <xdr:row>0</xdr:row>
      <xdr:rowOff>19050</xdr:rowOff>
    </xdr:from>
    <xdr:to>
      <xdr:col>6</xdr:col>
      <xdr:colOff>1038224</xdr:colOff>
      <xdr:row>2</xdr:row>
      <xdr:rowOff>161925</xdr:rowOff>
    </xdr:to>
    <xdr:sp macro="" textlink="">
      <xdr:nvSpPr>
        <xdr:cNvPr id="14" name="テキスト ボックス 13">
          <a:extLst>
            <a:ext uri="{FF2B5EF4-FFF2-40B4-BE49-F238E27FC236}">
              <a16:creationId xmlns:a16="http://schemas.microsoft.com/office/drawing/2014/main" id="{170E4F35-0861-44A2-A92C-7539E356623E}"/>
            </a:ext>
          </a:extLst>
        </xdr:cNvPr>
        <xdr:cNvSpPr txBox="1"/>
      </xdr:nvSpPr>
      <xdr:spPr>
        <a:xfrm>
          <a:off x="2333625" y="19050"/>
          <a:ext cx="3190874" cy="7715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BIZ UDPゴシック" panose="020B0400000000000000" pitchFamily="50" charset="-128"/>
              <a:ea typeface="BIZ UDPゴシック" panose="020B0400000000000000" pitchFamily="50" charset="-128"/>
            </a:rPr>
            <a:t>詳細版</a:t>
          </a:r>
          <a:endParaRPr lang="ja-JP" altLang="ja-JP" sz="1800" b="1">
            <a:solidFill>
              <a:srgbClr val="FF0000"/>
            </a:solidFill>
            <a:effectLst/>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1</xdr:col>
      <xdr:colOff>304800</xdr:colOff>
      <xdr:row>78</xdr:row>
      <xdr:rowOff>28575</xdr:rowOff>
    </xdr:from>
    <xdr:to>
      <xdr:col>7</xdr:col>
      <xdr:colOff>247650</xdr:colOff>
      <xdr:row>81</xdr:row>
      <xdr:rowOff>79927</xdr:rowOff>
    </xdr:to>
    <xdr:sp macro="" textlink="">
      <xdr:nvSpPr>
        <xdr:cNvPr id="15" name="テキスト ボックス 14">
          <a:extLst>
            <a:ext uri="{FF2B5EF4-FFF2-40B4-BE49-F238E27FC236}">
              <a16:creationId xmlns:a16="http://schemas.microsoft.com/office/drawing/2014/main" id="{439F12E0-1084-48E7-95DF-D21888E80313}"/>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6</xdr:col>
      <xdr:colOff>1162050</xdr:colOff>
      <xdr:row>0</xdr:row>
      <xdr:rowOff>0</xdr:rowOff>
    </xdr:from>
    <xdr:to>
      <xdr:col>10</xdr:col>
      <xdr:colOff>695325</xdr:colOff>
      <xdr:row>1</xdr:row>
      <xdr:rowOff>171450</xdr:rowOff>
    </xdr:to>
    <xdr:sp macro="" textlink="">
      <xdr:nvSpPr>
        <xdr:cNvPr id="17" name="テキスト ボックス 16">
          <a:extLst>
            <a:ext uri="{FF2B5EF4-FFF2-40B4-BE49-F238E27FC236}">
              <a16:creationId xmlns:a16="http://schemas.microsoft.com/office/drawing/2014/main" id="{A63B4BCB-51F4-497E-9886-62E85E75FD79}"/>
            </a:ext>
          </a:extLst>
        </xdr:cNvPr>
        <xdr:cNvSpPr txBox="1"/>
      </xdr:nvSpPr>
      <xdr:spPr>
        <a:xfrm>
          <a:off x="5410200" y="0"/>
          <a:ext cx="3895725"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rPr>
            <a:t>このフォーマットを使う場合は、「作業員情報」シートの</a:t>
          </a:r>
          <a:r>
            <a:rPr kumimoji="1" lang="en-US" altLang="ja-JP" sz="1100" b="1">
              <a:solidFill>
                <a:srgbClr val="FF0000"/>
              </a:solidFill>
              <a:effectLst/>
            </a:rPr>
            <a:t>T</a:t>
          </a:r>
          <a:r>
            <a:rPr kumimoji="1" lang="ja-JP" altLang="en-US" sz="1100" b="1">
              <a:solidFill>
                <a:srgbClr val="FF0000"/>
              </a:solidFill>
              <a:effectLst/>
            </a:rPr>
            <a:t>列以降も入力してください。</a:t>
          </a:r>
          <a:endParaRPr lang="ja-JP" altLang="ja-JP" b="1">
            <a:solidFill>
              <a:srgbClr val="FF0000"/>
            </a:solidFill>
            <a:effectLst/>
          </a:endParaRPr>
        </a:p>
      </xdr:txBody>
    </xdr:sp>
    <xdr:clientData fPrintsWithSheet="0"/>
  </xdr:twoCellAnchor>
  <xdr:twoCellAnchor>
    <xdr:from>
      <xdr:col>1</xdr:col>
      <xdr:colOff>304800</xdr:colOff>
      <xdr:row>149</xdr:row>
      <xdr:rowOff>28575</xdr:rowOff>
    </xdr:from>
    <xdr:to>
      <xdr:col>7</xdr:col>
      <xdr:colOff>247650</xdr:colOff>
      <xdr:row>152</xdr:row>
      <xdr:rowOff>79927</xdr:rowOff>
    </xdr:to>
    <xdr:sp macro="" textlink="">
      <xdr:nvSpPr>
        <xdr:cNvPr id="18" name="テキスト ボックス 17">
          <a:extLst>
            <a:ext uri="{FF2B5EF4-FFF2-40B4-BE49-F238E27FC236}">
              <a16:creationId xmlns:a16="http://schemas.microsoft.com/office/drawing/2014/main" id="{C15F4BC3-52D5-4A1E-83F9-A16FE8E9BB55}"/>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149</xdr:row>
      <xdr:rowOff>28575</xdr:rowOff>
    </xdr:from>
    <xdr:to>
      <xdr:col>7</xdr:col>
      <xdr:colOff>247650</xdr:colOff>
      <xdr:row>152</xdr:row>
      <xdr:rowOff>79927</xdr:rowOff>
    </xdr:to>
    <xdr:sp macro="" textlink="">
      <xdr:nvSpPr>
        <xdr:cNvPr id="23" name="テキスト ボックス 22">
          <a:extLst>
            <a:ext uri="{FF2B5EF4-FFF2-40B4-BE49-F238E27FC236}">
              <a16:creationId xmlns:a16="http://schemas.microsoft.com/office/drawing/2014/main" id="{D2947FFA-B815-450E-9A77-70D86A975E19}"/>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220</xdr:row>
      <xdr:rowOff>28575</xdr:rowOff>
    </xdr:from>
    <xdr:to>
      <xdr:col>7</xdr:col>
      <xdr:colOff>247650</xdr:colOff>
      <xdr:row>223</xdr:row>
      <xdr:rowOff>79927</xdr:rowOff>
    </xdr:to>
    <xdr:sp macro="" textlink="">
      <xdr:nvSpPr>
        <xdr:cNvPr id="24" name="テキスト ボックス 23">
          <a:extLst>
            <a:ext uri="{FF2B5EF4-FFF2-40B4-BE49-F238E27FC236}">
              <a16:creationId xmlns:a16="http://schemas.microsoft.com/office/drawing/2014/main" id="{C2901F6E-7DF3-4AD0-AACE-97B2462497A4}"/>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291</xdr:row>
      <xdr:rowOff>28575</xdr:rowOff>
    </xdr:from>
    <xdr:to>
      <xdr:col>7</xdr:col>
      <xdr:colOff>247650</xdr:colOff>
      <xdr:row>294</xdr:row>
      <xdr:rowOff>79927</xdr:rowOff>
    </xdr:to>
    <xdr:sp macro="" textlink="">
      <xdr:nvSpPr>
        <xdr:cNvPr id="25" name="テキスト ボックス 24">
          <a:extLst>
            <a:ext uri="{FF2B5EF4-FFF2-40B4-BE49-F238E27FC236}">
              <a16:creationId xmlns:a16="http://schemas.microsoft.com/office/drawing/2014/main" id="{22BAB895-741A-48D9-8889-E6C2AB92E1AF}"/>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362</xdr:row>
      <xdr:rowOff>28575</xdr:rowOff>
    </xdr:from>
    <xdr:to>
      <xdr:col>7</xdr:col>
      <xdr:colOff>247650</xdr:colOff>
      <xdr:row>365</xdr:row>
      <xdr:rowOff>79927</xdr:rowOff>
    </xdr:to>
    <xdr:sp macro="" textlink="">
      <xdr:nvSpPr>
        <xdr:cNvPr id="26" name="テキスト ボックス 25">
          <a:extLst>
            <a:ext uri="{FF2B5EF4-FFF2-40B4-BE49-F238E27FC236}">
              <a16:creationId xmlns:a16="http://schemas.microsoft.com/office/drawing/2014/main" id="{CA2197EB-A472-4E78-84AC-A5CE8B26651F}"/>
            </a:ext>
          </a:extLst>
        </xdr:cNvPr>
        <xdr:cNvSpPr txBox="1"/>
      </xdr:nvSpPr>
      <xdr:spPr>
        <a:xfrm>
          <a:off x="552450" y="10144125"/>
          <a:ext cx="5934075" cy="5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76200</xdr:colOff>
      <xdr:row>0</xdr:row>
      <xdr:rowOff>114300</xdr:rowOff>
    </xdr:from>
    <xdr:to>
      <xdr:col>28</xdr:col>
      <xdr:colOff>219075</xdr:colOff>
      <xdr:row>1</xdr:row>
      <xdr:rowOff>409575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259F69BE-285C-4FAC-9EDD-6F062C145EF8}"/>
            </a:ext>
          </a:extLst>
        </xdr:cNvPr>
        <xdr:cNvSpPr/>
      </xdr:nvSpPr>
      <xdr:spPr bwMode="auto">
        <a:xfrm>
          <a:off x="10467975" y="1143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27</xdr:col>
      <xdr:colOff>0</xdr:colOff>
      <xdr:row>65</xdr:row>
      <xdr:rowOff>211208</xdr:rowOff>
    </xdr:from>
    <xdr:to>
      <xdr:col>27</xdr:col>
      <xdr:colOff>82825</xdr:colOff>
      <xdr:row>66</xdr:row>
      <xdr:rowOff>91525</xdr:rowOff>
    </xdr:to>
    <xdr:grpSp>
      <xdr:nvGrpSpPr>
        <xdr:cNvPr id="3" name="グループ化 2">
          <a:extLst>
            <a:ext uri="{FF2B5EF4-FFF2-40B4-BE49-F238E27FC236}">
              <a16:creationId xmlns:a16="http://schemas.microsoft.com/office/drawing/2014/main" id="{BE8FA73D-71EC-4840-932F-0B604FA5A6B9}"/>
            </a:ext>
          </a:extLst>
        </xdr:cNvPr>
        <xdr:cNvGrpSpPr/>
      </xdr:nvGrpSpPr>
      <xdr:grpSpPr>
        <a:xfrm>
          <a:off x="10544175" y="14193908"/>
          <a:ext cx="82825" cy="99392"/>
          <a:chOff x="7098196" y="3586369"/>
          <a:chExt cx="248478" cy="265044"/>
        </a:xfrm>
      </xdr:grpSpPr>
      <xdr:cxnSp macro="">
        <xdr:nvCxnSpPr>
          <xdr:cNvPr id="5" name="直線コネクタ 4">
            <a:extLst>
              <a:ext uri="{FF2B5EF4-FFF2-40B4-BE49-F238E27FC236}">
                <a16:creationId xmlns:a16="http://schemas.microsoft.com/office/drawing/2014/main" id="{14CD6CF6-4C55-4AD4-9494-CC414C69CD8E}"/>
              </a:ext>
            </a:extLst>
          </xdr:cNvPr>
          <xdr:cNvCxnSpPr/>
        </xdr:nvCxnSpPr>
        <xdr:spPr bwMode="auto">
          <a:xfrm>
            <a:off x="7098196" y="3685761"/>
            <a:ext cx="115956" cy="15736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直線コネクタ 5">
            <a:extLst>
              <a:ext uri="{FF2B5EF4-FFF2-40B4-BE49-F238E27FC236}">
                <a16:creationId xmlns:a16="http://schemas.microsoft.com/office/drawing/2014/main" id="{C8708693-09EC-4BBB-AF38-4BF69FBD7C57}"/>
              </a:ext>
            </a:extLst>
          </xdr:cNvPr>
          <xdr:cNvCxnSpPr/>
        </xdr:nvCxnSpPr>
        <xdr:spPr bwMode="auto">
          <a:xfrm flipH="1">
            <a:off x="7214153" y="3586369"/>
            <a:ext cx="132521" cy="26504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27</xdr:col>
      <xdr:colOff>336273</xdr:colOff>
      <xdr:row>63</xdr:row>
      <xdr:rowOff>0</xdr:rowOff>
    </xdr:from>
    <xdr:to>
      <xdr:col>29</xdr:col>
      <xdr:colOff>302728</xdr:colOff>
      <xdr:row>65</xdr:row>
      <xdr:rowOff>9112</xdr:rowOff>
    </xdr:to>
    <xdr:sp macro="" textlink="">
      <xdr:nvSpPr>
        <xdr:cNvPr id="7" name="吹き出し: 四角形 6">
          <a:extLst>
            <a:ext uri="{FF2B5EF4-FFF2-40B4-BE49-F238E27FC236}">
              <a16:creationId xmlns:a16="http://schemas.microsoft.com/office/drawing/2014/main" id="{60212011-ABD2-419D-B5CE-885FE406F466}"/>
            </a:ext>
          </a:extLst>
        </xdr:cNvPr>
        <xdr:cNvSpPr/>
      </xdr:nvSpPr>
      <xdr:spPr bwMode="auto">
        <a:xfrm>
          <a:off x="10880448" y="13544550"/>
          <a:ext cx="174763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チェックボックス用チェックマーク</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9525</xdr:colOff>
      <xdr:row>0</xdr:row>
      <xdr:rowOff>142875</xdr:rowOff>
    </xdr:from>
    <xdr:to>
      <xdr:col>20</xdr:col>
      <xdr:colOff>104775</xdr:colOff>
      <xdr:row>1</xdr:row>
      <xdr:rowOff>371475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82C7C29E-BC7F-483B-A3DD-CE8A6F167006}"/>
            </a:ext>
          </a:extLst>
        </xdr:cNvPr>
        <xdr:cNvSpPr/>
      </xdr:nvSpPr>
      <xdr:spPr bwMode="auto">
        <a:xfrm>
          <a:off x="10572750" y="142875"/>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207065</xdr:colOff>
      <xdr:row>0</xdr:row>
      <xdr:rowOff>91108</xdr:rowOff>
    </xdr:from>
    <xdr:to>
      <xdr:col>32</xdr:col>
      <xdr:colOff>9111</xdr:colOff>
      <xdr:row>1</xdr:row>
      <xdr:rowOff>385555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13F2B918-F665-4C63-A7F3-1E11FDF1CC59}"/>
            </a:ext>
          </a:extLst>
        </xdr:cNvPr>
        <xdr:cNvSpPr/>
      </xdr:nvSpPr>
      <xdr:spPr bwMode="auto">
        <a:xfrm>
          <a:off x="6667500" y="91108"/>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31</xdr:col>
      <xdr:colOff>207066</xdr:colOff>
      <xdr:row>12</xdr:row>
      <xdr:rowOff>91110</xdr:rowOff>
    </xdr:from>
    <xdr:to>
      <xdr:col>31</xdr:col>
      <xdr:colOff>1325217</xdr:colOff>
      <xdr:row>13</xdr:row>
      <xdr:rowOff>256762</xdr:rowOff>
    </xdr:to>
    <xdr:sp macro="" textlink="">
      <xdr:nvSpPr>
        <xdr:cNvPr id="2" name="楕円 1">
          <a:extLst>
            <a:ext uri="{FF2B5EF4-FFF2-40B4-BE49-F238E27FC236}">
              <a16:creationId xmlns:a16="http://schemas.microsoft.com/office/drawing/2014/main" id="{E881A87F-66A7-4EEB-BFCB-70247115A8E6}"/>
            </a:ext>
          </a:extLst>
        </xdr:cNvPr>
        <xdr:cNvSpPr/>
      </xdr:nvSpPr>
      <xdr:spPr bwMode="auto">
        <a:xfrm>
          <a:off x="6882849" y="2940327"/>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1391478</xdr:colOff>
      <xdr:row>9</xdr:row>
      <xdr:rowOff>16565</xdr:rowOff>
    </xdr:from>
    <xdr:to>
      <xdr:col>34</xdr:col>
      <xdr:colOff>240196</xdr:colOff>
      <xdr:row>11</xdr:row>
      <xdr:rowOff>66262</xdr:rowOff>
    </xdr:to>
    <xdr:sp macro="" textlink="">
      <xdr:nvSpPr>
        <xdr:cNvPr id="4" name="吹き出し: 四角形 3">
          <a:extLst>
            <a:ext uri="{FF2B5EF4-FFF2-40B4-BE49-F238E27FC236}">
              <a16:creationId xmlns:a16="http://schemas.microsoft.com/office/drawing/2014/main" id="{45968ABC-ACAC-4CCE-9815-D857F9A4FAB1}"/>
            </a:ext>
          </a:extLst>
        </xdr:cNvPr>
        <xdr:cNvSpPr/>
      </xdr:nvSpPr>
      <xdr:spPr bwMode="auto">
        <a:xfrm>
          <a:off x="8067261" y="2269435"/>
          <a:ext cx="152400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〇付け用。</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70</xdr:col>
      <xdr:colOff>16565</xdr:colOff>
      <xdr:row>0</xdr:row>
      <xdr:rowOff>74543</xdr:rowOff>
    </xdr:from>
    <xdr:to>
      <xdr:col>71</xdr:col>
      <xdr:colOff>42241</xdr:colOff>
      <xdr:row>2</xdr:row>
      <xdr:rowOff>137077</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6C9E8B11-387E-4B49-8B15-E22E2C3A509F}"/>
            </a:ext>
          </a:extLst>
        </xdr:cNvPr>
        <xdr:cNvSpPr/>
      </xdr:nvSpPr>
      <xdr:spPr bwMode="auto">
        <a:xfrm>
          <a:off x="15521608" y="74543"/>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70</xdr:col>
      <xdr:colOff>0</xdr:colOff>
      <xdr:row>11</xdr:row>
      <xdr:rowOff>39758</xdr:rowOff>
    </xdr:from>
    <xdr:to>
      <xdr:col>70</xdr:col>
      <xdr:colOff>82825</xdr:colOff>
      <xdr:row>11</xdr:row>
      <xdr:rowOff>139150</xdr:rowOff>
    </xdr:to>
    <xdr:grpSp>
      <xdr:nvGrpSpPr>
        <xdr:cNvPr id="3" name="グループ化 2">
          <a:extLst>
            <a:ext uri="{FF2B5EF4-FFF2-40B4-BE49-F238E27FC236}">
              <a16:creationId xmlns:a16="http://schemas.microsoft.com/office/drawing/2014/main" id="{BC2DD79E-7610-4A6D-A6AD-1050D7FA5E3D}"/>
            </a:ext>
          </a:extLst>
        </xdr:cNvPr>
        <xdr:cNvGrpSpPr/>
      </xdr:nvGrpSpPr>
      <xdr:grpSpPr>
        <a:xfrm>
          <a:off x="15325725" y="2211458"/>
          <a:ext cx="82825" cy="99392"/>
          <a:chOff x="7098196" y="3586369"/>
          <a:chExt cx="248478" cy="265044"/>
        </a:xfrm>
      </xdr:grpSpPr>
      <xdr:cxnSp macro="">
        <xdr:nvCxnSpPr>
          <xdr:cNvPr id="5" name="直線コネクタ 4">
            <a:extLst>
              <a:ext uri="{FF2B5EF4-FFF2-40B4-BE49-F238E27FC236}">
                <a16:creationId xmlns:a16="http://schemas.microsoft.com/office/drawing/2014/main" id="{FB505FFC-AC6F-4A06-9804-5BA51715888A}"/>
              </a:ext>
            </a:extLst>
          </xdr:cNvPr>
          <xdr:cNvCxnSpPr/>
        </xdr:nvCxnSpPr>
        <xdr:spPr bwMode="auto">
          <a:xfrm>
            <a:off x="7098196" y="3685761"/>
            <a:ext cx="115956" cy="15736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直線コネクタ 5">
            <a:extLst>
              <a:ext uri="{FF2B5EF4-FFF2-40B4-BE49-F238E27FC236}">
                <a16:creationId xmlns:a16="http://schemas.microsoft.com/office/drawing/2014/main" id="{04D8685F-7755-4B4C-9C05-DD301DAEEBA3}"/>
              </a:ext>
            </a:extLst>
          </xdr:cNvPr>
          <xdr:cNvCxnSpPr/>
        </xdr:nvCxnSpPr>
        <xdr:spPr bwMode="auto">
          <a:xfrm flipH="1">
            <a:off x="7214153" y="3586369"/>
            <a:ext cx="132521" cy="26504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70</xdr:col>
      <xdr:colOff>336273</xdr:colOff>
      <xdr:row>8</xdr:row>
      <xdr:rowOff>0</xdr:rowOff>
    </xdr:from>
    <xdr:to>
      <xdr:col>72</xdr:col>
      <xdr:colOff>36028</xdr:colOff>
      <xdr:row>10</xdr:row>
      <xdr:rowOff>85312</xdr:rowOff>
    </xdr:to>
    <xdr:sp macro="" textlink="">
      <xdr:nvSpPr>
        <xdr:cNvPr id="7" name="吹き出し: 四角形 6">
          <a:extLst>
            <a:ext uri="{FF2B5EF4-FFF2-40B4-BE49-F238E27FC236}">
              <a16:creationId xmlns:a16="http://schemas.microsoft.com/office/drawing/2014/main" id="{562FBBD2-543C-45B2-82B9-11E543E2C8EB}"/>
            </a:ext>
          </a:extLst>
        </xdr:cNvPr>
        <xdr:cNvSpPr/>
      </xdr:nvSpPr>
      <xdr:spPr bwMode="auto">
        <a:xfrm>
          <a:off x="15661998" y="1562100"/>
          <a:ext cx="174763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チェックボックス用チェックマーク</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twoCellAnchor>
    <xdr:from>
      <xdr:col>69</xdr:col>
      <xdr:colOff>66675</xdr:colOff>
      <xdr:row>16</xdr:row>
      <xdr:rowOff>17808</xdr:rowOff>
    </xdr:from>
    <xdr:to>
      <xdr:col>70</xdr:col>
      <xdr:colOff>1089576</xdr:colOff>
      <xdr:row>18</xdr:row>
      <xdr:rowOff>20293</xdr:rowOff>
    </xdr:to>
    <xdr:sp macro="" textlink="">
      <xdr:nvSpPr>
        <xdr:cNvPr id="8" name="楕円 7">
          <a:extLst>
            <a:ext uri="{FF2B5EF4-FFF2-40B4-BE49-F238E27FC236}">
              <a16:creationId xmlns:a16="http://schemas.microsoft.com/office/drawing/2014/main" id="{E57B6F2E-B90A-4E6A-BDFB-2E42C26CC017}"/>
            </a:ext>
          </a:extLst>
        </xdr:cNvPr>
        <xdr:cNvSpPr/>
      </xdr:nvSpPr>
      <xdr:spPr bwMode="auto">
        <a:xfrm>
          <a:off x="15297150" y="3094383"/>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70</xdr:col>
      <xdr:colOff>833644</xdr:colOff>
      <xdr:row>11</xdr:row>
      <xdr:rowOff>152400</xdr:rowOff>
    </xdr:from>
    <xdr:to>
      <xdr:col>71</xdr:col>
      <xdr:colOff>447675</xdr:colOff>
      <xdr:row>14</xdr:row>
      <xdr:rowOff>56737</xdr:rowOff>
    </xdr:to>
    <xdr:sp macro="" textlink="">
      <xdr:nvSpPr>
        <xdr:cNvPr id="9" name="吹き出し: 四角形 8">
          <a:extLst>
            <a:ext uri="{FF2B5EF4-FFF2-40B4-BE49-F238E27FC236}">
              <a16:creationId xmlns:a16="http://schemas.microsoft.com/office/drawing/2014/main" id="{4996C367-A914-49E4-983D-BD7F8B664427}"/>
            </a:ext>
          </a:extLst>
        </xdr:cNvPr>
        <xdr:cNvSpPr/>
      </xdr:nvSpPr>
      <xdr:spPr bwMode="auto">
        <a:xfrm>
          <a:off x="16159369" y="2324100"/>
          <a:ext cx="1052306"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タイトル〇付け用</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220308" name="AutoShape 1">
          <a:extLst>
            <a:ext uri="{FF2B5EF4-FFF2-40B4-BE49-F238E27FC236}">
              <a16:creationId xmlns:a16="http://schemas.microsoft.com/office/drawing/2014/main" id="{00000000-0008-0000-1200-0000945C0300}"/>
            </a:ext>
          </a:extLst>
        </xdr:cNvPr>
        <xdr:cNvSpPr>
          <a:spLocks/>
        </xdr:cNvSpPr>
      </xdr:nvSpPr>
      <xdr:spPr bwMode="auto">
        <a:xfrm>
          <a:off x="2647950" y="590550"/>
          <a:ext cx="47625" cy="51435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220309" name="AutoShape 2">
          <a:extLst>
            <a:ext uri="{FF2B5EF4-FFF2-40B4-BE49-F238E27FC236}">
              <a16:creationId xmlns:a16="http://schemas.microsoft.com/office/drawing/2014/main" id="{00000000-0008-0000-1200-0000955C0300}"/>
            </a:ext>
          </a:extLst>
        </xdr:cNvPr>
        <xdr:cNvSpPr>
          <a:spLocks/>
        </xdr:cNvSpPr>
      </xdr:nvSpPr>
      <xdr:spPr bwMode="auto">
        <a:xfrm flipH="1">
          <a:off x="4819650" y="590550"/>
          <a:ext cx="76200" cy="51435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1152525</xdr:colOff>
      <xdr:row>5</xdr:row>
      <xdr:rowOff>161925</xdr:rowOff>
    </xdr:from>
    <xdr:to>
      <xdr:col>16</xdr:col>
      <xdr:colOff>1562100</xdr:colOff>
      <xdr:row>7</xdr:row>
      <xdr:rowOff>161925</xdr:rowOff>
    </xdr:to>
    <xdr:sp macro="" textlink="">
      <xdr:nvSpPr>
        <xdr:cNvPr id="220310" name="Line 3">
          <a:extLst>
            <a:ext uri="{FF2B5EF4-FFF2-40B4-BE49-F238E27FC236}">
              <a16:creationId xmlns:a16="http://schemas.microsoft.com/office/drawing/2014/main" id="{00000000-0008-0000-1200-0000965C0300}"/>
            </a:ext>
          </a:extLst>
        </xdr:cNvPr>
        <xdr:cNvSpPr>
          <a:spLocks noChangeShapeType="1"/>
        </xdr:cNvSpPr>
      </xdr:nvSpPr>
      <xdr:spPr bwMode="auto">
        <a:xfrm>
          <a:off x="7829550" y="1019175"/>
          <a:ext cx="1571625" cy="342900"/>
        </a:xfrm>
        <a:prstGeom prst="line">
          <a:avLst/>
        </a:prstGeom>
        <a:ln w="3175" cap="flat" cmpd="sng" algn="ctr">
          <a:solidFill>
            <a:schemeClr val="bg1">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txBody>
        <a:bodyPr/>
        <a:lstStyle/>
        <a:p>
          <a:endParaRPr lang="ja-JP" altLang="en-US"/>
        </a:p>
      </xdr:txBody>
    </xdr:sp>
    <xdr:clientData/>
  </xdr:twoCellAnchor>
  <xdr:twoCellAnchor>
    <xdr:from>
      <xdr:col>30</xdr:col>
      <xdr:colOff>0</xdr:colOff>
      <xdr:row>4</xdr:row>
      <xdr:rowOff>0</xdr:rowOff>
    </xdr:from>
    <xdr:to>
      <xdr:col>30</xdr:col>
      <xdr:colOff>1466850</xdr:colOff>
      <xdr:row>7</xdr:row>
      <xdr:rowOff>28575</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9A0A9737-6345-4D6B-B51B-32C9BD02F61A}"/>
            </a:ext>
          </a:extLst>
        </xdr:cNvPr>
        <xdr:cNvSpPr/>
      </xdr:nvSpPr>
      <xdr:spPr bwMode="auto">
        <a:xfrm>
          <a:off x="15020925" y="6858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30</xdr:col>
      <xdr:colOff>0</xdr:colOff>
      <xdr:row>13</xdr:row>
      <xdr:rowOff>135008</xdr:rowOff>
    </xdr:from>
    <xdr:to>
      <xdr:col>30</xdr:col>
      <xdr:colOff>82825</xdr:colOff>
      <xdr:row>14</xdr:row>
      <xdr:rowOff>62950</xdr:rowOff>
    </xdr:to>
    <xdr:grpSp>
      <xdr:nvGrpSpPr>
        <xdr:cNvPr id="16" name="グループ化 15">
          <a:extLst>
            <a:ext uri="{FF2B5EF4-FFF2-40B4-BE49-F238E27FC236}">
              <a16:creationId xmlns:a16="http://schemas.microsoft.com/office/drawing/2014/main" id="{A658806C-A1D5-4E99-8274-A99A3B88BC77}"/>
            </a:ext>
          </a:extLst>
        </xdr:cNvPr>
        <xdr:cNvGrpSpPr/>
      </xdr:nvGrpSpPr>
      <xdr:grpSpPr>
        <a:xfrm>
          <a:off x="15020925" y="2363858"/>
          <a:ext cx="82825" cy="99392"/>
          <a:chOff x="7098196" y="3586369"/>
          <a:chExt cx="248478" cy="265044"/>
        </a:xfrm>
      </xdr:grpSpPr>
      <xdr:cxnSp macro="">
        <xdr:nvCxnSpPr>
          <xdr:cNvPr id="17" name="直線コネクタ 16">
            <a:extLst>
              <a:ext uri="{FF2B5EF4-FFF2-40B4-BE49-F238E27FC236}">
                <a16:creationId xmlns:a16="http://schemas.microsoft.com/office/drawing/2014/main" id="{C3A6346D-1D07-47C2-8D2D-D644476B95DB}"/>
              </a:ext>
            </a:extLst>
          </xdr:cNvPr>
          <xdr:cNvCxnSpPr/>
        </xdr:nvCxnSpPr>
        <xdr:spPr bwMode="auto">
          <a:xfrm>
            <a:off x="7098196" y="3685761"/>
            <a:ext cx="115956" cy="15736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8" name="直線コネクタ 17">
            <a:extLst>
              <a:ext uri="{FF2B5EF4-FFF2-40B4-BE49-F238E27FC236}">
                <a16:creationId xmlns:a16="http://schemas.microsoft.com/office/drawing/2014/main" id="{C9375574-5D42-481C-96CA-2C6B1EB6E314}"/>
              </a:ext>
            </a:extLst>
          </xdr:cNvPr>
          <xdr:cNvCxnSpPr/>
        </xdr:nvCxnSpPr>
        <xdr:spPr bwMode="auto">
          <a:xfrm flipH="1">
            <a:off x="7214153" y="3586369"/>
            <a:ext cx="132521" cy="26504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30</xdr:col>
      <xdr:colOff>336273</xdr:colOff>
      <xdr:row>10</xdr:row>
      <xdr:rowOff>0</xdr:rowOff>
    </xdr:from>
    <xdr:to>
      <xdr:col>31</xdr:col>
      <xdr:colOff>521803</xdr:colOff>
      <xdr:row>12</xdr:row>
      <xdr:rowOff>104362</xdr:rowOff>
    </xdr:to>
    <xdr:sp macro="" textlink="">
      <xdr:nvSpPr>
        <xdr:cNvPr id="19" name="吹き出し: 四角形 18">
          <a:extLst>
            <a:ext uri="{FF2B5EF4-FFF2-40B4-BE49-F238E27FC236}">
              <a16:creationId xmlns:a16="http://schemas.microsoft.com/office/drawing/2014/main" id="{90EB52B7-E7D0-4B8B-8B37-F1E56FDA807D}"/>
            </a:ext>
          </a:extLst>
        </xdr:cNvPr>
        <xdr:cNvSpPr/>
      </xdr:nvSpPr>
      <xdr:spPr bwMode="auto">
        <a:xfrm>
          <a:off x="15357198" y="1714500"/>
          <a:ext cx="174763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チェックボックス用チェックマーク</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twoCellAnchor>
    <xdr:from>
      <xdr:col>30</xdr:col>
      <xdr:colOff>0</xdr:colOff>
      <xdr:row>20</xdr:row>
      <xdr:rowOff>84483</xdr:rowOff>
    </xdr:from>
    <xdr:to>
      <xdr:col>30</xdr:col>
      <xdr:colOff>1118151</xdr:colOff>
      <xdr:row>22</xdr:row>
      <xdr:rowOff>106018</xdr:rowOff>
    </xdr:to>
    <xdr:sp macro="" textlink="">
      <xdr:nvSpPr>
        <xdr:cNvPr id="20" name="楕円 19">
          <a:extLst>
            <a:ext uri="{FF2B5EF4-FFF2-40B4-BE49-F238E27FC236}">
              <a16:creationId xmlns:a16="http://schemas.microsoft.com/office/drawing/2014/main" id="{6204AC94-6555-4F24-A643-B236A558F33D}"/>
            </a:ext>
          </a:extLst>
        </xdr:cNvPr>
        <xdr:cNvSpPr/>
      </xdr:nvSpPr>
      <xdr:spPr bwMode="auto">
        <a:xfrm>
          <a:off x="15020925" y="3513483"/>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995569</xdr:colOff>
      <xdr:row>15</xdr:row>
      <xdr:rowOff>161925</xdr:rowOff>
    </xdr:from>
    <xdr:to>
      <xdr:col>31</xdr:col>
      <xdr:colOff>495300</xdr:colOff>
      <xdr:row>18</xdr:row>
      <xdr:rowOff>94837</xdr:rowOff>
    </xdr:to>
    <xdr:sp macro="" textlink="">
      <xdr:nvSpPr>
        <xdr:cNvPr id="21" name="吹き出し: 四角形 20">
          <a:extLst>
            <a:ext uri="{FF2B5EF4-FFF2-40B4-BE49-F238E27FC236}">
              <a16:creationId xmlns:a16="http://schemas.microsoft.com/office/drawing/2014/main" id="{5AA7CF69-7AC9-47DD-A04A-C10F03D52006}"/>
            </a:ext>
          </a:extLst>
        </xdr:cNvPr>
        <xdr:cNvSpPr/>
      </xdr:nvSpPr>
      <xdr:spPr bwMode="auto">
        <a:xfrm>
          <a:off x="16016494" y="2733675"/>
          <a:ext cx="1061831"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タイトル〇付け用</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228600</xdr:colOff>
      <xdr:row>2</xdr:row>
      <xdr:rowOff>209550</xdr:rowOff>
    </xdr:from>
    <xdr:to>
      <xdr:col>2</xdr:col>
      <xdr:colOff>133350</xdr:colOff>
      <xdr:row>2</xdr:row>
      <xdr:rowOff>533400</xdr:rowOff>
    </xdr:to>
    <xdr:sp macro="" textlink="">
      <xdr:nvSpPr>
        <xdr:cNvPr id="204911" name="AutoShape 1">
          <a:extLst>
            <a:ext uri="{FF2B5EF4-FFF2-40B4-BE49-F238E27FC236}">
              <a16:creationId xmlns:a16="http://schemas.microsoft.com/office/drawing/2014/main" id="{00000000-0008-0000-1800-00006F200300}"/>
            </a:ext>
          </a:extLst>
        </xdr:cNvPr>
        <xdr:cNvSpPr>
          <a:spLocks noChangeArrowheads="1"/>
        </xdr:cNvSpPr>
      </xdr:nvSpPr>
      <xdr:spPr bwMode="auto">
        <a:xfrm>
          <a:off x="1343025" y="876300"/>
          <a:ext cx="304800" cy="323850"/>
        </a:xfrm>
        <a:prstGeom prst="plus">
          <a:avLst>
            <a:gd name="adj" fmla="val 34375"/>
          </a:avLst>
        </a:prstGeom>
        <a:solidFill>
          <a:srgbClr val="000000"/>
        </a:solidFill>
        <a:ln w="9525">
          <a:solidFill>
            <a:srgbClr val="000000"/>
          </a:solidFill>
          <a:miter lim="800000"/>
          <a:headEnd/>
          <a:tailEnd/>
        </a:ln>
      </xdr:spPr>
      <xdr:txBody>
        <a:bodyPr/>
        <a:lstStyle/>
        <a:p>
          <a:endParaRPr lang="ja-JP" altLang="en-US"/>
        </a:p>
      </xdr:txBody>
    </xdr:sp>
    <xdr:clientData/>
  </xdr:twoCellAnchor>
  <xdr:twoCellAnchor>
    <xdr:from>
      <xdr:col>9</xdr:col>
      <xdr:colOff>266700</xdr:colOff>
      <xdr:row>0</xdr:row>
      <xdr:rowOff>190500</xdr:rowOff>
    </xdr:from>
    <xdr:to>
      <xdr:col>12</xdr:col>
      <xdr:colOff>85725</xdr:colOff>
      <xdr:row>2</xdr:row>
      <xdr:rowOff>66675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DF21430F-3B2D-435C-B0C8-C226752081E3}"/>
            </a:ext>
          </a:extLst>
        </xdr:cNvPr>
        <xdr:cNvSpPr/>
      </xdr:nvSpPr>
      <xdr:spPr bwMode="auto">
        <a:xfrm>
          <a:off x="6629400" y="1905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885825</xdr:colOff>
      <xdr:row>2</xdr:row>
      <xdr:rowOff>247650</xdr:rowOff>
    </xdr:from>
    <xdr:to>
      <xdr:col>1</xdr:col>
      <xdr:colOff>1190625</xdr:colOff>
      <xdr:row>2</xdr:row>
      <xdr:rowOff>571500</xdr:rowOff>
    </xdr:to>
    <xdr:sp macro="" textlink="">
      <xdr:nvSpPr>
        <xdr:cNvPr id="221281" name="AutoShape 1">
          <a:extLst>
            <a:ext uri="{FF2B5EF4-FFF2-40B4-BE49-F238E27FC236}">
              <a16:creationId xmlns:a16="http://schemas.microsoft.com/office/drawing/2014/main" id="{00000000-0008-0000-1D00-000061600300}"/>
            </a:ext>
          </a:extLst>
        </xdr:cNvPr>
        <xdr:cNvSpPr>
          <a:spLocks noChangeArrowheads="1"/>
        </xdr:cNvSpPr>
      </xdr:nvSpPr>
      <xdr:spPr bwMode="auto">
        <a:xfrm>
          <a:off x="2143125" y="1581150"/>
          <a:ext cx="304800" cy="323850"/>
        </a:xfrm>
        <a:prstGeom prst="plus">
          <a:avLst>
            <a:gd name="adj" fmla="val 34375"/>
          </a:avLst>
        </a:prstGeom>
        <a:solidFill>
          <a:srgbClr val="000000"/>
        </a:solidFill>
        <a:ln w="9525">
          <a:solidFill>
            <a:srgbClr val="000000"/>
          </a:solidFill>
          <a:miter lim="800000"/>
          <a:headEnd/>
          <a:tailEnd/>
        </a:ln>
      </xdr:spPr>
    </xdr:sp>
    <xdr:clientData/>
  </xdr:twoCellAnchor>
  <xdr:twoCellAnchor>
    <xdr:from>
      <xdr:col>0</xdr:col>
      <xdr:colOff>828675</xdr:colOff>
      <xdr:row>1</xdr:row>
      <xdr:rowOff>695325</xdr:rowOff>
    </xdr:from>
    <xdr:to>
      <xdr:col>5</xdr:col>
      <xdr:colOff>190500</xdr:colOff>
      <xdr:row>11</xdr:row>
      <xdr:rowOff>57150</xdr:rowOff>
    </xdr:to>
    <xdr:sp macro="" textlink="">
      <xdr:nvSpPr>
        <xdr:cNvPr id="221282" name="Oval 2">
          <a:extLst>
            <a:ext uri="{FF2B5EF4-FFF2-40B4-BE49-F238E27FC236}">
              <a16:creationId xmlns:a16="http://schemas.microsoft.com/office/drawing/2014/main" id="{00000000-0008-0000-1D00-000062600300}"/>
            </a:ext>
          </a:extLst>
        </xdr:cNvPr>
        <xdr:cNvSpPr>
          <a:spLocks noChangeArrowheads="1"/>
        </xdr:cNvSpPr>
      </xdr:nvSpPr>
      <xdr:spPr bwMode="auto">
        <a:xfrm>
          <a:off x="828675" y="1028700"/>
          <a:ext cx="5534025" cy="389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0</xdr:row>
      <xdr:rowOff>171450</xdr:rowOff>
    </xdr:from>
    <xdr:to>
      <xdr:col>9</xdr:col>
      <xdr:colOff>419100</xdr:colOff>
      <xdr:row>1</xdr:row>
      <xdr:rowOff>381000</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2C49546A-22D4-42FB-823F-C96B7041AEB6}"/>
            </a:ext>
          </a:extLst>
        </xdr:cNvPr>
        <xdr:cNvSpPr/>
      </xdr:nvSpPr>
      <xdr:spPr bwMode="auto">
        <a:xfrm>
          <a:off x="6819900" y="17145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161925</xdr:colOff>
      <xdr:row>0</xdr:row>
      <xdr:rowOff>133350</xdr:rowOff>
    </xdr:from>
    <xdr:to>
      <xdr:col>20</xdr:col>
      <xdr:colOff>1381125</xdr:colOff>
      <xdr:row>2</xdr:row>
      <xdr:rowOff>161925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E32E6F73-B4EA-48C2-A60F-A070BD9AD592}"/>
            </a:ext>
          </a:extLst>
        </xdr:cNvPr>
        <xdr:cNvSpPr/>
      </xdr:nvSpPr>
      <xdr:spPr bwMode="auto">
        <a:xfrm>
          <a:off x="6858000" y="13335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20</xdr:col>
      <xdr:colOff>0</xdr:colOff>
      <xdr:row>5</xdr:row>
      <xdr:rowOff>389283</xdr:rowOff>
    </xdr:from>
    <xdr:to>
      <xdr:col>20</xdr:col>
      <xdr:colOff>1118151</xdr:colOff>
      <xdr:row>6</xdr:row>
      <xdr:rowOff>258418</xdr:rowOff>
    </xdr:to>
    <xdr:sp macro="" textlink="">
      <xdr:nvSpPr>
        <xdr:cNvPr id="3" name="楕円 2">
          <a:extLst>
            <a:ext uri="{FF2B5EF4-FFF2-40B4-BE49-F238E27FC236}">
              <a16:creationId xmlns:a16="http://schemas.microsoft.com/office/drawing/2014/main" id="{743EE541-4F4C-4F08-9C06-DCB83E867447}"/>
            </a:ext>
          </a:extLst>
        </xdr:cNvPr>
        <xdr:cNvSpPr/>
      </xdr:nvSpPr>
      <xdr:spPr bwMode="auto">
        <a:xfrm>
          <a:off x="6943725" y="2084733"/>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1300369</xdr:colOff>
      <xdr:row>4</xdr:row>
      <xdr:rowOff>0</xdr:rowOff>
    </xdr:from>
    <xdr:to>
      <xdr:col>22</xdr:col>
      <xdr:colOff>114300</xdr:colOff>
      <xdr:row>5</xdr:row>
      <xdr:rowOff>66262</xdr:rowOff>
    </xdr:to>
    <xdr:sp macro="" textlink="">
      <xdr:nvSpPr>
        <xdr:cNvPr id="5" name="吹き出し: 四角形 4">
          <a:extLst>
            <a:ext uri="{FF2B5EF4-FFF2-40B4-BE49-F238E27FC236}">
              <a16:creationId xmlns:a16="http://schemas.microsoft.com/office/drawing/2014/main" id="{BC10DDCE-5F78-4F69-A66F-9A40D611B35F}"/>
            </a:ext>
          </a:extLst>
        </xdr:cNvPr>
        <xdr:cNvSpPr/>
      </xdr:nvSpPr>
      <xdr:spPr bwMode="auto">
        <a:xfrm>
          <a:off x="8244094" y="1314450"/>
          <a:ext cx="1014206"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タイトル〇付け用</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0</xdr:row>
      <xdr:rowOff>123826</xdr:rowOff>
    </xdr:from>
    <xdr:to>
      <xdr:col>3</xdr:col>
      <xdr:colOff>1008528</xdr:colOff>
      <xdr:row>0</xdr:row>
      <xdr:rowOff>714375</xdr:rowOff>
    </xdr:to>
    <xdr:sp macro="" textlink="">
      <xdr:nvSpPr>
        <xdr:cNvPr id="2" name="テキスト ボックス 1">
          <a:extLst>
            <a:ext uri="{FF2B5EF4-FFF2-40B4-BE49-F238E27FC236}">
              <a16:creationId xmlns:a16="http://schemas.microsoft.com/office/drawing/2014/main" id="{46258992-0348-4DF8-AF8E-5221BD16A6B1}"/>
            </a:ext>
          </a:extLst>
        </xdr:cNvPr>
        <xdr:cNvSpPr txBox="1"/>
      </xdr:nvSpPr>
      <xdr:spPr>
        <a:xfrm>
          <a:off x="443192" y="123826"/>
          <a:ext cx="2952189" cy="5905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rPr>
            <a:t>このシートは入力用画面です。</a:t>
          </a:r>
          <a:endParaRPr kumimoji="1" lang="en-US" altLang="ja-JP" sz="1100" b="1">
            <a:solidFill>
              <a:srgbClr val="FF0000"/>
            </a:solidFill>
            <a:effectLst/>
          </a:endParaRPr>
        </a:p>
        <a:p>
          <a:r>
            <a:rPr kumimoji="1" lang="ja-JP" altLang="en-US" sz="1100" b="1">
              <a:solidFill>
                <a:srgbClr val="FF0000"/>
              </a:solidFill>
              <a:effectLst/>
            </a:rPr>
            <a:t>印刷は「</a:t>
          </a:r>
          <a:r>
            <a:rPr kumimoji="1" lang="en-US" altLang="ja-JP" sz="1100" b="1">
              <a:solidFill>
                <a:srgbClr val="FF0000"/>
              </a:solidFill>
              <a:effectLst/>
            </a:rPr>
            <a:t>5</a:t>
          </a:r>
          <a:r>
            <a:rPr kumimoji="1" lang="ja-JP" altLang="en-US" sz="1100" b="1">
              <a:solidFill>
                <a:srgbClr val="FF0000"/>
              </a:solidFill>
              <a:effectLst/>
            </a:rPr>
            <a:t>簡」「</a:t>
          </a:r>
          <a:r>
            <a:rPr kumimoji="1" lang="en-US" altLang="ja-JP" sz="1100" b="1">
              <a:solidFill>
                <a:srgbClr val="FF0000"/>
              </a:solidFill>
              <a:effectLst/>
            </a:rPr>
            <a:t>5</a:t>
          </a:r>
          <a:r>
            <a:rPr kumimoji="1" lang="ja-JP" altLang="en-US" sz="1100" b="1">
              <a:solidFill>
                <a:srgbClr val="FF0000"/>
              </a:solidFill>
              <a:effectLst/>
            </a:rPr>
            <a:t>詳」シート側で行ってください。</a:t>
          </a:r>
          <a:endParaRPr lang="ja-JP" altLang="ja-JP" b="1">
            <a:solidFill>
              <a:srgbClr val="FF0000"/>
            </a:solidFill>
            <a:effectLst/>
          </a:endParaRPr>
        </a:p>
      </xdr:txBody>
    </xdr:sp>
    <xdr:clientData fPrintsWithSheet="0"/>
  </xdr:twoCellAnchor>
  <xdr:twoCellAnchor>
    <xdr:from>
      <xdr:col>15</xdr:col>
      <xdr:colOff>515471</xdr:colOff>
      <xdr:row>0</xdr:row>
      <xdr:rowOff>90208</xdr:rowOff>
    </xdr:from>
    <xdr:to>
      <xdr:col>18</xdr:col>
      <xdr:colOff>1019736</xdr:colOff>
      <xdr:row>0</xdr:row>
      <xdr:rowOff>918882</xdr:rowOff>
    </xdr:to>
    <xdr:sp macro="" textlink="">
      <xdr:nvSpPr>
        <xdr:cNvPr id="3" name="テキスト ボックス 2">
          <a:extLst>
            <a:ext uri="{FF2B5EF4-FFF2-40B4-BE49-F238E27FC236}">
              <a16:creationId xmlns:a16="http://schemas.microsoft.com/office/drawing/2014/main" id="{C204663B-2416-46DD-848C-AF9C6FD34EE9}"/>
            </a:ext>
          </a:extLst>
        </xdr:cNvPr>
        <xdr:cNvSpPr txBox="1"/>
      </xdr:nvSpPr>
      <xdr:spPr>
        <a:xfrm>
          <a:off x="17481177" y="90208"/>
          <a:ext cx="3664324" cy="828674"/>
        </a:xfrm>
        <a:prstGeom prst="rightArrowCallout">
          <a:avLst>
            <a:gd name="adj1" fmla="val 25000"/>
            <a:gd name="adj2" fmla="val 25000"/>
            <a:gd name="adj3" fmla="val 25000"/>
            <a:gd name="adj4" fmla="val 828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rPr>
            <a:t>このラインまでが作業員名簿の簡易版で必要とされる情報です。</a:t>
          </a:r>
          <a:endParaRPr kumimoji="1" lang="en-US" altLang="ja-JP" sz="1100" b="1">
            <a:solidFill>
              <a:srgbClr val="FF0000"/>
            </a:solidFill>
            <a:effectLst/>
          </a:endParaRPr>
        </a:p>
        <a:p>
          <a:r>
            <a:rPr kumimoji="1" lang="ja-JP" altLang="en-US" sz="1100" b="1">
              <a:solidFill>
                <a:srgbClr val="FF0000"/>
              </a:solidFill>
              <a:effectLst/>
            </a:rPr>
            <a:t>「</a:t>
          </a:r>
          <a:r>
            <a:rPr kumimoji="1" lang="en-US" altLang="ja-JP" sz="1100" b="1">
              <a:solidFill>
                <a:srgbClr val="FF0000"/>
              </a:solidFill>
              <a:effectLst/>
            </a:rPr>
            <a:t>5</a:t>
          </a:r>
          <a:r>
            <a:rPr kumimoji="1" lang="ja-JP" altLang="en-US" sz="1100" b="1">
              <a:solidFill>
                <a:srgbClr val="FF0000"/>
              </a:solidFill>
              <a:effectLst/>
            </a:rPr>
            <a:t>簡」で印刷する場合はここまで入力すれば</a:t>
          </a:r>
          <a:r>
            <a:rPr kumimoji="1" lang="en-US" altLang="ja-JP" sz="1100" b="1">
              <a:solidFill>
                <a:srgbClr val="FF0000"/>
              </a:solidFill>
              <a:effectLst/>
            </a:rPr>
            <a:t>OK</a:t>
          </a:r>
          <a:r>
            <a:rPr kumimoji="1" lang="ja-JP" altLang="en-US" sz="1100" b="1">
              <a:solidFill>
                <a:srgbClr val="FF0000"/>
              </a:solidFill>
              <a:effectLst/>
            </a:rPr>
            <a:t>です。</a:t>
          </a:r>
          <a:endParaRPr lang="ja-JP" altLang="ja-JP" b="1">
            <a:solidFill>
              <a:srgbClr val="FF0000"/>
            </a:solidFill>
            <a:effectLst/>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30</xdr:col>
      <xdr:colOff>180975</xdr:colOff>
      <xdr:row>0</xdr:row>
      <xdr:rowOff>76200</xdr:rowOff>
    </xdr:from>
    <xdr:to>
      <xdr:col>31</xdr:col>
      <xdr:colOff>1428750</xdr:colOff>
      <xdr:row>1</xdr:row>
      <xdr:rowOff>371475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7C788B9A-4E46-49AA-84A6-16E5C2A1B18B}"/>
            </a:ext>
          </a:extLst>
        </xdr:cNvPr>
        <xdr:cNvSpPr/>
      </xdr:nvSpPr>
      <xdr:spPr bwMode="auto">
        <a:xfrm>
          <a:off x="6753225" y="762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31</xdr:col>
      <xdr:colOff>0</xdr:colOff>
      <xdr:row>30</xdr:row>
      <xdr:rowOff>8283</xdr:rowOff>
    </xdr:from>
    <xdr:to>
      <xdr:col>31</xdr:col>
      <xdr:colOff>1118151</xdr:colOff>
      <xdr:row>30</xdr:row>
      <xdr:rowOff>372718</xdr:rowOff>
    </xdr:to>
    <xdr:sp macro="" textlink="">
      <xdr:nvSpPr>
        <xdr:cNvPr id="3" name="楕円 2">
          <a:extLst>
            <a:ext uri="{FF2B5EF4-FFF2-40B4-BE49-F238E27FC236}">
              <a16:creationId xmlns:a16="http://schemas.microsoft.com/office/drawing/2014/main" id="{490BFB8F-D8CF-42CC-AD6D-2C4426E24223}"/>
            </a:ext>
          </a:extLst>
        </xdr:cNvPr>
        <xdr:cNvSpPr/>
      </xdr:nvSpPr>
      <xdr:spPr bwMode="auto">
        <a:xfrm>
          <a:off x="6791325" y="8295033"/>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1300369</xdr:colOff>
      <xdr:row>28</xdr:row>
      <xdr:rowOff>0</xdr:rowOff>
    </xdr:from>
    <xdr:to>
      <xdr:col>33</xdr:col>
      <xdr:colOff>557419</xdr:colOff>
      <xdr:row>29</xdr:row>
      <xdr:rowOff>66262</xdr:rowOff>
    </xdr:to>
    <xdr:sp macro="" textlink="">
      <xdr:nvSpPr>
        <xdr:cNvPr id="5" name="吹き出し: 四角形 4">
          <a:extLst>
            <a:ext uri="{FF2B5EF4-FFF2-40B4-BE49-F238E27FC236}">
              <a16:creationId xmlns:a16="http://schemas.microsoft.com/office/drawing/2014/main" id="{C065DA62-B558-4F8F-9313-73907E484016}"/>
            </a:ext>
          </a:extLst>
        </xdr:cNvPr>
        <xdr:cNvSpPr/>
      </xdr:nvSpPr>
      <xdr:spPr bwMode="auto">
        <a:xfrm>
          <a:off x="8091694" y="7524750"/>
          <a:ext cx="152400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〇付け用。</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41</xdr:col>
      <xdr:colOff>157370</xdr:colOff>
      <xdr:row>0</xdr:row>
      <xdr:rowOff>99391</xdr:rowOff>
    </xdr:from>
    <xdr:to>
      <xdr:col>42</xdr:col>
      <xdr:colOff>1251503</xdr:colOff>
      <xdr:row>2</xdr:row>
      <xdr:rowOff>128794</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DF3219F5-ED57-48DA-90C2-AC8880B1A4B6}"/>
            </a:ext>
          </a:extLst>
        </xdr:cNvPr>
        <xdr:cNvSpPr/>
      </xdr:nvSpPr>
      <xdr:spPr bwMode="auto">
        <a:xfrm>
          <a:off x="6907696" y="99391"/>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41</xdr:col>
      <xdr:colOff>298174</xdr:colOff>
      <xdr:row>15</xdr:row>
      <xdr:rowOff>265044</xdr:rowOff>
    </xdr:from>
    <xdr:to>
      <xdr:col>42</xdr:col>
      <xdr:colOff>1043608</xdr:colOff>
      <xdr:row>17</xdr:row>
      <xdr:rowOff>256762</xdr:rowOff>
    </xdr:to>
    <xdr:sp macro="" textlink="">
      <xdr:nvSpPr>
        <xdr:cNvPr id="3" name="楕円 2">
          <a:extLst>
            <a:ext uri="{FF2B5EF4-FFF2-40B4-BE49-F238E27FC236}">
              <a16:creationId xmlns:a16="http://schemas.microsoft.com/office/drawing/2014/main" id="{C695F0FF-B7EA-4CBF-8166-6843F3D56954}"/>
            </a:ext>
          </a:extLst>
        </xdr:cNvPr>
        <xdr:cNvSpPr/>
      </xdr:nvSpPr>
      <xdr:spPr bwMode="auto">
        <a:xfrm>
          <a:off x="7048500" y="4538870"/>
          <a:ext cx="1118151" cy="364435"/>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42</xdr:col>
      <xdr:colOff>1225826</xdr:colOff>
      <xdr:row>13</xdr:row>
      <xdr:rowOff>132522</xdr:rowOff>
    </xdr:from>
    <xdr:to>
      <xdr:col>45</xdr:col>
      <xdr:colOff>115956</xdr:colOff>
      <xdr:row>14</xdr:row>
      <xdr:rowOff>405849</xdr:rowOff>
    </xdr:to>
    <xdr:sp macro="" textlink="">
      <xdr:nvSpPr>
        <xdr:cNvPr id="5" name="吹き出し: 四角形 4">
          <a:extLst>
            <a:ext uri="{FF2B5EF4-FFF2-40B4-BE49-F238E27FC236}">
              <a16:creationId xmlns:a16="http://schemas.microsoft.com/office/drawing/2014/main" id="{7298F9E8-1C9A-4A71-96F1-098EEC2A6DC2}"/>
            </a:ext>
          </a:extLst>
        </xdr:cNvPr>
        <xdr:cNvSpPr/>
      </xdr:nvSpPr>
      <xdr:spPr bwMode="auto">
        <a:xfrm>
          <a:off x="8348869" y="3768587"/>
          <a:ext cx="152400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〇付け用。</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1235873</xdr:colOff>
      <xdr:row>50</xdr:row>
      <xdr:rowOff>142875</xdr:rowOff>
    </xdr:from>
    <xdr:to>
      <xdr:col>83</xdr:col>
      <xdr:colOff>115285</xdr:colOff>
      <xdr:row>59</xdr:row>
      <xdr:rowOff>95250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8036723" y="8782050"/>
          <a:ext cx="6966137" cy="149542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85</xdr:col>
      <xdr:colOff>57150</xdr:colOff>
      <xdr:row>4</xdr:row>
      <xdr:rowOff>57150</xdr:rowOff>
    </xdr:from>
    <xdr:to>
      <xdr:col>92</xdr:col>
      <xdr:colOff>104775</xdr:colOff>
      <xdr:row>11</xdr:row>
      <xdr:rowOff>19050</xdr:rowOff>
    </xdr:to>
    <xdr:sp macro="" textlink="">
      <xdr:nvSpPr>
        <xdr:cNvPr id="4" name="テキスト ボックス 3">
          <a:extLst>
            <a:ext uri="{FF2B5EF4-FFF2-40B4-BE49-F238E27FC236}">
              <a16:creationId xmlns:a16="http://schemas.microsoft.com/office/drawing/2014/main" id="{5BF714AF-2296-4F2B-958A-CD75012DADDF}"/>
            </a:ext>
          </a:extLst>
        </xdr:cNvPr>
        <xdr:cNvSpPr txBox="1"/>
      </xdr:nvSpPr>
      <xdr:spPr>
        <a:xfrm>
          <a:off x="15287625" y="895350"/>
          <a:ext cx="2114550" cy="1228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建設業許可の有効期限が残り</a:t>
          </a:r>
          <a:r>
            <a:rPr kumimoji="1" lang="en-US" altLang="ja-JP" sz="1100"/>
            <a:t>60</a:t>
          </a:r>
          <a:r>
            <a:rPr kumimoji="1" lang="ja-JP" altLang="en-US" sz="1100"/>
            <a:t>日を切ると赤字で表示されます。</a:t>
          </a:r>
          <a:endParaRPr kumimoji="1" lang="en-US" altLang="ja-JP" sz="1100"/>
        </a:p>
      </xdr:txBody>
    </xdr:sp>
    <xdr:clientData fPrintsWithSheet="0"/>
  </xdr:twoCellAnchor>
  <xdr:twoCellAnchor>
    <xdr:from>
      <xdr:col>85</xdr:col>
      <xdr:colOff>95250</xdr:colOff>
      <xdr:row>0</xdr:row>
      <xdr:rowOff>114300</xdr:rowOff>
    </xdr:from>
    <xdr:to>
      <xdr:col>88</xdr:col>
      <xdr:colOff>142875</xdr:colOff>
      <xdr:row>3</xdr:row>
      <xdr:rowOff>57150</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95ADEE59-5763-4AAA-B6AE-54E85EFFA3A0}"/>
            </a:ext>
          </a:extLst>
        </xdr:cNvPr>
        <xdr:cNvSpPr/>
      </xdr:nvSpPr>
      <xdr:spPr bwMode="auto">
        <a:xfrm>
          <a:off x="15325725" y="1143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85</xdr:col>
      <xdr:colOff>57150</xdr:colOff>
      <xdr:row>11</xdr:row>
      <xdr:rowOff>114300</xdr:rowOff>
    </xdr:from>
    <xdr:to>
      <xdr:col>92</xdr:col>
      <xdr:colOff>66675</xdr:colOff>
      <xdr:row>17</xdr:row>
      <xdr:rowOff>133350</xdr:rowOff>
    </xdr:to>
    <xdr:sp macro="" textlink="">
      <xdr:nvSpPr>
        <xdr:cNvPr id="7" name="テキスト ボックス 6">
          <a:extLst>
            <a:ext uri="{FF2B5EF4-FFF2-40B4-BE49-F238E27FC236}">
              <a16:creationId xmlns:a16="http://schemas.microsoft.com/office/drawing/2014/main" id="{530C20B6-C1C0-42A6-A8FE-1825828B83A9}"/>
            </a:ext>
          </a:extLst>
        </xdr:cNvPr>
        <xdr:cNvSpPr txBox="1"/>
      </xdr:nvSpPr>
      <xdr:spPr>
        <a:xfrm>
          <a:off x="15287625" y="2219325"/>
          <a:ext cx="2076450" cy="876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このページでは編集しないでください。修正等は「初期入力」シート側で行ってください。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30</xdr:col>
      <xdr:colOff>190500</xdr:colOff>
      <xdr:row>3</xdr:row>
      <xdr:rowOff>47624</xdr:rowOff>
    </xdr:from>
    <xdr:to>
      <xdr:col>39</xdr:col>
      <xdr:colOff>99391</xdr:colOff>
      <xdr:row>13</xdr:row>
      <xdr:rowOff>34374</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153978" y="668820"/>
          <a:ext cx="2708413" cy="22810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届出書の対象者は、建設分野の技能実習又は外国人建設就労者受入事業を修了し、引き続き国内に在留し、又は一旦本国へ帰国した後に再入国し、建設業務に従事する「外国人建設就労者（在留資格：特定活動）」及び「</a:t>
          </a:r>
          <a:r>
            <a:rPr kumimoji="1" lang="en-US" altLang="ja-JP" sz="1100"/>
            <a:t>1</a:t>
          </a:r>
          <a:r>
            <a:rPr kumimoji="1" lang="ja-JP" altLang="en-US" sz="1100"/>
            <a:t>号特定技能外国人（在留資格：特定技能）」の方だけが対象です。</a:t>
          </a:r>
          <a:endParaRPr kumimoji="1" lang="en-US" altLang="ja-JP" sz="1100"/>
        </a:p>
        <a:p>
          <a:endParaRPr kumimoji="1" lang="en-US" altLang="ja-JP" sz="1100"/>
        </a:p>
        <a:p>
          <a:r>
            <a:rPr kumimoji="1" lang="ja-JP" altLang="en-US" sz="1100"/>
            <a:t>例えば、定住者や技能実習生の方については、本届出書を提出する必要はありません。</a:t>
          </a:r>
        </a:p>
      </xdr:txBody>
    </xdr:sp>
    <xdr:clientData fPrintsWithSheet="0"/>
  </xdr:twoCellAnchor>
  <xdr:twoCellAnchor>
    <xdr:from>
      <xdr:col>31</xdr:col>
      <xdr:colOff>0</xdr:colOff>
      <xdr:row>0</xdr:row>
      <xdr:rowOff>82826</xdr:rowOff>
    </xdr:from>
    <xdr:to>
      <xdr:col>33</xdr:col>
      <xdr:colOff>58807</xdr:colOff>
      <xdr:row>3</xdr:row>
      <xdr:rowOff>4555</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2C3018E-59AE-428B-A08D-9FC12035E01B}"/>
            </a:ext>
          </a:extLst>
        </xdr:cNvPr>
        <xdr:cNvSpPr/>
      </xdr:nvSpPr>
      <xdr:spPr bwMode="auto">
        <a:xfrm>
          <a:off x="6162261" y="82826"/>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twoCellAnchor>
    <xdr:from>
      <xdr:col>31</xdr:col>
      <xdr:colOff>144119</xdr:colOff>
      <xdr:row>22</xdr:row>
      <xdr:rowOff>177249</xdr:rowOff>
    </xdr:from>
    <xdr:to>
      <xdr:col>31</xdr:col>
      <xdr:colOff>226944</xdr:colOff>
      <xdr:row>23</xdr:row>
      <xdr:rowOff>44728</xdr:rowOff>
    </xdr:to>
    <xdr:grpSp>
      <xdr:nvGrpSpPr>
        <xdr:cNvPr id="13" name="グループ化 12">
          <a:extLst>
            <a:ext uri="{FF2B5EF4-FFF2-40B4-BE49-F238E27FC236}">
              <a16:creationId xmlns:a16="http://schemas.microsoft.com/office/drawing/2014/main" id="{ED413E7C-7512-453B-9BC3-75A01A55EE25}"/>
            </a:ext>
          </a:extLst>
        </xdr:cNvPr>
        <xdr:cNvGrpSpPr/>
      </xdr:nvGrpSpPr>
      <xdr:grpSpPr>
        <a:xfrm>
          <a:off x="6306380" y="5179945"/>
          <a:ext cx="82825" cy="99392"/>
          <a:chOff x="7098196" y="3586369"/>
          <a:chExt cx="248478" cy="265044"/>
        </a:xfrm>
      </xdr:grpSpPr>
      <xdr:cxnSp macro="">
        <xdr:nvCxnSpPr>
          <xdr:cNvPr id="14" name="直線コネクタ 13">
            <a:extLst>
              <a:ext uri="{FF2B5EF4-FFF2-40B4-BE49-F238E27FC236}">
                <a16:creationId xmlns:a16="http://schemas.microsoft.com/office/drawing/2014/main" id="{6B5238A8-0044-4055-B3DC-23A1E6D666C9}"/>
              </a:ext>
            </a:extLst>
          </xdr:cNvPr>
          <xdr:cNvCxnSpPr/>
        </xdr:nvCxnSpPr>
        <xdr:spPr bwMode="auto">
          <a:xfrm>
            <a:off x="7098196" y="3685761"/>
            <a:ext cx="115956" cy="15736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5" name="直線コネクタ 14">
            <a:extLst>
              <a:ext uri="{FF2B5EF4-FFF2-40B4-BE49-F238E27FC236}">
                <a16:creationId xmlns:a16="http://schemas.microsoft.com/office/drawing/2014/main" id="{17C7C7F5-ABB1-4E37-A42E-66019FBAB71C}"/>
              </a:ext>
            </a:extLst>
          </xdr:cNvPr>
          <xdr:cNvCxnSpPr/>
        </xdr:nvCxnSpPr>
        <xdr:spPr bwMode="auto">
          <a:xfrm flipH="1">
            <a:off x="7214153" y="3586369"/>
            <a:ext cx="132521" cy="26504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31</xdr:col>
      <xdr:colOff>480392</xdr:colOff>
      <xdr:row>19</xdr:row>
      <xdr:rowOff>223630</xdr:rowOff>
    </xdr:from>
    <xdr:to>
      <xdr:col>37</xdr:col>
      <xdr:colOff>24848</xdr:colOff>
      <xdr:row>21</xdr:row>
      <xdr:rowOff>207066</xdr:rowOff>
    </xdr:to>
    <xdr:sp macro="" textlink="">
      <xdr:nvSpPr>
        <xdr:cNvPr id="8" name="吹き出し: 四角形 7">
          <a:extLst>
            <a:ext uri="{FF2B5EF4-FFF2-40B4-BE49-F238E27FC236}">
              <a16:creationId xmlns:a16="http://schemas.microsoft.com/office/drawing/2014/main" id="{455FBC9D-DB5C-43EE-B3CA-D5B890B7A06B}"/>
            </a:ext>
          </a:extLst>
        </xdr:cNvPr>
        <xdr:cNvSpPr/>
      </xdr:nvSpPr>
      <xdr:spPr bwMode="auto">
        <a:xfrm>
          <a:off x="6642653" y="4439478"/>
          <a:ext cx="1747630" cy="447262"/>
        </a:xfrm>
        <a:prstGeom prst="wedgeRectCallout">
          <a:avLst>
            <a:gd name="adj1" fmla="val -53872"/>
            <a:gd name="adj2" fmla="val 9824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900">
              <a:latin typeface="BIZ UDPゴシック" panose="020B0400000000000000" pitchFamily="50" charset="-128"/>
              <a:ea typeface="BIZ UDPゴシック" panose="020B0400000000000000" pitchFamily="50" charset="-128"/>
            </a:rPr>
            <a:t>チェックボックス用チェックマーク</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コピーして使ってください。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140805</xdr:colOff>
      <xdr:row>0</xdr:row>
      <xdr:rowOff>149087</xdr:rowOff>
    </xdr:from>
    <xdr:to>
      <xdr:col>37</xdr:col>
      <xdr:colOff>216177</xdr:colOff>
      <xdr:row>2</xdr:row>
      <xdr:rowOff>277882</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F56A4E4C-D093-4A97-AE48-C9D6B7E47283}"/>
            </a:ext>
          </a:extLst>
        </xdr:cNvPr>
        <xdr:cNvSpPr/>
      </xdr:nvSpPr>
      <xdr:spPr bwMode="auto">
        <a:xfrm>
          <a:off x="6684066" y="149087"/>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1144837</xdr:colOff>
      <xdr:row>51</xdr:row>
      <xdr:rowOff>57150</xdr:rowOff>
    </xdr:from>
    <xdr:to>
      <xdr:col>82</xdr:col>
      <xdr:colOff>142875</xdr:colOff>
      <xdr:row>64</xdr:row>
      <xdr:rowOff>76200</xdr:rowOff>
    </xdr:to>
    <xdr:sp macro="" textlink="">
      <xdr:nvSpPr>
        <xdr:cNvPr id="2" name="Text Box 4">
          <a:extLst>
            <a:ext uri="{FF2B5EF4-FFF2-40B4-BE49-F238E27FC236}">
              <a16:creationId xmlns:a16="http://schemas.microsoft.com/office/drawing/2014/main" id="{00000000-0008-0000-0700-000002000000}"/>
            </a:ext>
          </a:extLst>
        </xdr:cNvPr>
        <xdr:cNvSpPr txBox="1">
          <a:spLocks noChangeArrowheads="1"/>
        </xdr:cNvSpPr>
      </xdr:nvSpPr>
      <xdr:spPr bwMode="auto">
        <a:xfrm>
          <a:off x="8231437" y="8991600"/>
          <a:ext cx="7018088" cy="19240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施工体制台帳の添付書類（建設業法施行規則第１４条の２第２項）</a:t>
          </a:r>
          <a:endParaRPr lang="ja-JP" altLang="ja-JP">
            <a:effectLst/>
          </a:endParaRPr>
        </a:p>
        <a:p>
          <a:pPr rtl="0"/>
          <a:r>
            <a:rPr lang="ja-JP" altLang="ja-JP" sz="1100" b="0" i="0" baseline="0">
              <a:effectLst/>
              <a:latin typeface="+mn-lt"/>
              <a:ea typeface="+mn-ea"/>
              <a:cs typeface="+mn-cs"/>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endParaRPr lang="ja-JP" altLang="ja-JP">
            <a:effectLst/>
          </a:endParaRPr>
        </a:p>
        <a:p>
          <a:pPr rtl="0"/>
          <a:r>
            <a:rPr lang="ja-JP" altLang="ja-JP" sz="1100" b="0" i="0" baseline="0">
              <a:effectLst/>
              <a:latin typeface="+mn-lt"/>
              <a:ea typeface="+mn-ea"/>
              <a:cs typeface="+mn-cs"/>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endParaRPr lang="ja-JP" altLang="ja-JP">
            <a:effectLst/>
          </a:endParaRPr>
        </a:p>
        <a:p>
          <a:pPr rtl="0"/>
          <a:r>
            <a:rPr lang="ja-JP" altLang="ja-JP" sz="1100" b="0" i="0" baseline="0">
              <a:effectLst/>
              <a:latin typeface="+mn-lt"/>
              <a:ea typeface="+mn-ea"/>
              <a:cs typeface="+mn-cs"/>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endParaRPr lang="ja-JP" altLang="ja-JP">
            <a:effectLst/>
          </a:endParaRPr>
        </a:p>
      </xdr:txBody>
    </xdr:sp>
    <xdr:clientData/>
  </xdr:twoCellAnchor>
  <xdr:twoCellAnchor>
    <xdr:from>
      <xdr:col>84</xdr:col>
      <xdr:colOff>66675</xdr:colOff>
      <xdr:row>3</xdr:row>
      <xdr:rowOff>123825</xdr:rowOff>
    </xdr:from>
    <xdr:to>
      <xdr:col>87</xdr:col>
      <xdr:colOff>28575</xdr:colOff>
      <xdr:row>9</xdr:row>
      <xdr:rowOff>85725</xdr:rowOff>
    </xdr:to>
    <xdr:sp macro="" textlink="">
      <xdr:nvSpPr>
        <xdr:cNvPr id="5" name="テキスト ボックス 4">
          <a:extLst>
            <a:ext uri="{FF2B5EF4-FFF2-40B4-BE49-F238E27FC236}">
              <a16:creationId xmlns:a16="http://schemas.microsoft.com/office/drawing/2014/main" id="{2BB3143A-8B35-4AF8-9CA8-39309446C85E}"/>
            </a:ext>
          </a:extLst>
        </xdr:cNvPr>
        <xdr:cNvSpPr txBox="1"/>
      </xdr:nvSpPr>
      <xdr:spPr>
        <a:xfrm>
          <a:off x="15563850" y="762000"/>
          <a:ext cx="1638300"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このページでは編集しないでください。修正等は「初期入力」シート側で行ってください。</a:t>
          </a:r>
        </a:p>
      </xdr:txBody>
    </xdr:sp>
    <xdr:clientData fPrintsWithSheet="0"/>
  </xdr:twoCellAnchor>
  <xdr:twoCellAnchor>
    <xdr:from>
      <xdr:col>84</xdr:col>
      <xdr:colOff>47625</xdr:colOff>
      <xdr:row>0</xdr:row>
      <xdr:rowOff>104775</xdr:rowOff>
    </xdr:from>
    <xdr:to>
      <xdr:col>86</xdr:col>
      <xdr:colOff>19050</xdr:colOff>
      <xdr:row>3</xdr:row>
      <xdr:rowOff>9525</xdr:rowOff>
    </xdr:to>
    <xdr:sp macro="" textlink="">
      <xdr:nvSpPr>
        <xdr:cNvPr id="6" name="四角形: 角度付き 5">
          <a:hlinkClick xmlns:r="http://schemas.openxmlformats.org/officeDocument/2006/relationships" r:id="rId1"/>
          <a:extLst>
            <a:ext uri="{FF2B5EF4-FFF2-40B4-BE49-F238E27FC236}">
              <a16:creationId xmlns:a16="http://schemas.microsoft.com/office/drawing/2014/main" id="{239B9D05-08F3-4D54-A6BA-4C22CF404A2A}"/>
            </a:ext>
          </a:extLst>
        </xdr:cNvPr>
        <xdr:cNvSpPr/>
      </xdr:nvSpPr>
      <xdr:spPr bwMode="auto">
        <a:xfrm>
          <a:off x="15544800" y="104775"/>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112</xdr:col>
      <xdr:colOff>57150</xdr:colOff>
      <xdr:row>0</xdr:row>
      <xdr:rowOff>114300</xdr:rowOff>
    </xdr:from>
    <xdr:to>
      <xdr:col>120</xdr:col>
      <xdr:colOff>152400</xdr:colOff>
      <xdr:row>2</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35894998-97CC-4532-95F7-875C00EDE589}"/>
            </a:ext>
          </a:extLst>
        </xdr:cNvPr>
        <xdr:cNvSpPr/>
      </xdr:nvSpPr>
      <xdr:spPr bwMode="auto">
        <a:xfrm>
          <a:off x="15573375" y="11430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125</xdr:col>
      <xdr:colOff>76200</xdr:colOff>
      <xdr:row>1</xdr:row>
      <xdr:rowOff>28575</xdr:rowOff>
    </xdr:from>
    <xdr:to>
      <xdr:col>136</xdr:col>
      <xdr:colOff>76200</xdr:colOff>
      <xdr:row>8</xdr:row>
      <xdr:rowOff>38100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B075561-C3F9-4210-A25A-F24FB7A2FCBF}"/>
            </a:ext>
          </a:extLst>
        </xdr:cNvPr>
        <xdr:cNvSpPr/>
      </xdr:nvSpPr>
      <xdr:spPr bwMode="auto">
        <a:xfrm>
          <a:off x="16611600" y="104775"/>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9524</xdr:colOff>
      <xdr:row>15</xdr:row>
      <xdr:rowOff>161925</xdr:rowOff>
    </xdr:from>
    <xdr:to>
      <xdr:col>9</xdr:col>
      <xdr:colOff>66674</xdr:colOff>
      <xdr:row>22</xdr:row>
      <xdr:rowOff>47625</xdr:rowOff>
    </xdr:to>
    <xdr:sp macro="" textlink="">
      <xdr:nvSpPr>
        <xdr:cNvPr id="2" name="Rectangle 1">
          <a:extLst>
            <a:ext uri="{FF2B5EF4-FFF2-40B4-BE49-F238E27FC236}">
              <a16:creationId xmlns:a16="http://schemas.microsoft.com/office/drawing/2014/main" id="{00000000-0008-0000-1A00-000002000000}"/>
            </a:ext>
          </a:extLst>
        </xdr:cNvPr>
        <xdr:cNvSpPr>
          <a:spLocks noChangeArrowheads="1"/>
        </xdr:cNvSpPr>
      </xdr:nvSpPr>
      <xdr:spPr bwMode="auto">
        <a:xfrm>
          <a:off x="1666874" y="3238500"/>
          <a:ext cx="885825" cy="13335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dash"/>
          <a:miter lim="800000"/>
          <a:headEnd/>
          <a:tailEnd/>
        </a:ln>
        <a:effec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【写真貼付欄】</a:t>
          </a:r>
        </a:p>
        <a:p>
          <a:pPr algn="ctr" rtl="0">
            <a:lnSpc>
              <a:spcPts val="1200"/>
            </a:lnSpc>
            <a:defRPr sz="1000"/>
          </a:pPr>
          <a:r>
            <a:rPr lang="ja-JP" altLang="en-US" sz="1000" b="0" i="0" u="none" strike="noStrike" baseline="0">
              <a:solidFill>
                <a:srgbClr val="000000"/>
              </a:solidFill>
              <a:latin typeface="ＭＳ Ｐゴシック"/>
              <a:ea typeface="ＭＳ Ｐゴシック"/>
            </a:rPr>
            <a:t>2cm×3cm</a:t>
          </a:r>
        </a:p>
        <a:p>
          <a:pPr algn="ctr" rtl="0">
            <a:lnSpc>
              <a:spcPts val="1200"/>
            </a:lnSpc>
            <a:defRPr sz="1000"/>
          </a:pPr>
          <a:r>
            <a:rPr lang="ja-JP" altLang="en-US" sz="1000" b="0" i="0" u="none" strike="noStrike" baseline="0">
              <a:solidFill>
                <a:srgbClr val="000000"/>
              </a:solidFill>
              <a:latin typeface="ＭＳ Ｐゴシック"/>
              <a:ea typeface="ＭＳ Ｐゴシック"/>
            </a:rPr>
            <a:t>程度</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000"/>
            </a:lnSpc>
            <a:defRPr sz="1000"/>
          </a:pPr>
          <a:endParaRPr lang="ja-JP" altLang="en-US"/>
        </a:p>
      </xdr:txBody>
    </xdr:sp>
    <xdr:clientData/>
  </xdr:twoCellAnchor>
  <xdr:twoCellAnchor>
    <xdr:from>
      <xdr:col>29</xdr:col>
      <xdr:colOff>0</xdr:colOff>
      <xdr:row>1</xdr:row>
      <xdr:rowOff>0</xdr:rowOff>
    </xdr:from>
    <xdr:to>
      <xdr:col>34</xdr:col>
      <xdr:colOff>85725</xdr:colOff>
      <xdr:row>3</xdr:row>
      <xdr:rowOff>104775</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2A1D45C2-0CFB-4FDE-8A77-D260B1209CFD}"/>
            </a:ext>
          </a:extLst>
        </xdr:cNvPr>
        <xdr:cNvSpPr/>
      </xdr:nvSpPr>
      <xdr:spPr bwMode="auto">
        <a:xfrm>
          <a:off x="7305675" y="247650"/>
          <a:ext cx="1466850" cy="542925"/>
        </a:xfrm>
        <a:prstGeom prst="bevel">
          <a:avLst/>
        </a:prstGeom>
        <a:solidFill>
          <a:srgbClr val="00C85A"/>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chemeClr val="bg1"/>
              </a:solidFill>
              <a:latin typeface="游ゴシック" panose="020B0400000000000000" pitchFamily="50" charset="-128"/>
              <a:ea typeface="游ゴシック" panose="020B0400000000000000" pitchFamily="50" charset="-128"/>
            </a:rPr>
            <a:t>初期入力画面へ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4D742-2CB2-4FD9-B129-B333FADA558F}">
  <sheetPr codeName="Sheet2">
    <tabColor rgb="FFFF0000"/>
  </sheetPr>
  <dimension ref="A1:I52"/>
  <sheetViews>
    <sheetView zoomScaleNormal="100" workbookViewId="0">
      <selection activeCell="E18" sqref="E18"/>
    </sheetView>
  </sheetViews>
  <sheetFormatPr defaultRowHeight="16.5"/>
  <cols>
    <col min="1" max="1" width="14.7109375" style="1" customWidth="1"/>
    <col min="2" max="2" width="27.5703125" style="1" customWidth="1"/>
    <col min="3" max="3" width="11.5703125" style="1" customWidth="1"/>
    <col min="4" max="4" width="43.5703125" style="1" customWidth="1"/>
    <col min="5" max="5" width="36.85546875" style="1" customWidth="1"/>
    <col min="6" max="6" width="36.140625" style="121" customWidth="1"/>
    <col min="7" max="7" width="35.7109375" style="122" customWidth="1"/>
    <col min="8" max="10" width="33.42578125" style="1" customWidth="1"/>
    <col min="11" max="13" width="9.140625" style="1"/>
    <col min="14" max="14" width="8" style="1" customWidth="1"/>
    <col min="15" max="16384" width="9.140625" style="1"/>
  </cols>
  <sheetData>
    <row r="1" spans="1:9" ht="27" customHeight="1">
      <c r="A1" s="537" t="s">
        <v>985</v>
      </c>
      <c r="B1" s="559" t="s">
        <v>1168</v>
      </c>
      <c r="C1" s="559"/>
      <c r="D1" s="559"/>
      <c r="E1" s="559"/>
      <c r="F1" s="536" t="s">
        <v>986</v>
      </c>
      <c r="G1" s="292"/>
      <c r="H1" s="560">
        <v>1</v>
      </c>
    </row>
    <row r="2" spans="1:9" ht="28.5" customHeight="1" thickBot="1">
      <c r="A2" s="342" t="s">
        <v>1082</v>
      </c>
      <c r="B2" s="469"/>
      <c r="C2" s="459"/>
      <c r="D2" s="459"/>
      <c r="E2" s="459"/>
      <c r="F2" s="535" t="s">
        <v>987</v>
      </c>
      <c r="G2" s="293"/>
      <c r="H2" s="561"/>
    </row>
    <row r="3" spans="1:9" ht="25.5" customHeight="1" thickBot="1">
      <c r="A3" s="562" t="s">
        <v>80</v>
      </c>
      <c r="B3" s="563"/>
      <c r="C3" s="566"/>
      <c r="D3" s="567"/>
      <c r="E3" s="341" t="s">
        <v>980</v>
      </c>
      <c r="F3" s="556" t="s">
        <v>981</v>
      </c>
      <c r="G3" s="557"/>
      <c r="H3" s="557"/>
      <c r="I3" s="558"/>
    </row>
    <row r="4" spans="1:9" s="291" customFormat="1" ht="24">
      <c r="A4" s="295" t="s">
        <v>69</v>
      </c>
      <c r="B4" s="296" t="s">
        <v>80</v>
      </c>
      <c r="C4" s="300" t="s">
        <v>979</v>
      </c>
      <c r="D4" s="301" t="s">
        <v>69</v>
      </c>
      <c r="E4" s="336" t="s">
        <v>1099</v>
      </c>
      <c r="F4" s="480" t="s">
        <v>930</v>
      </c>
      <c r="G4" s="475" t="s">
        <v>931</v>
      </c>
      <c r="H4" s="475" t="s">
        <v>932</v>
      </c>
      <c r="I4" s="341" t="s">
        <v>1104</v>
      </c>
    </row>
    <row r="5" spans="1:9" ht="29.25" customHeight="1">
      <c r="A5" s="297" t="s">
        <v>223</v>
      </c>
      <c r="B5" s="290"/>
      <c r="C5" s="569" t="s">
        <v>972</v>
      </c>
      <c r="D5" s="302" t="s">
        <v>905</v>
      </c>
      <c r="E5" s="323" t="s">
        <v>1160</v>
      </c>
      <c r="F5" s="521"/>
      <c r="G5" s="522"/>
      <c r="H5" s="522"/>
      <c r="I5" s="523"/>
    </row>
    <row r="6" spans="1:9" ht="18" customHeight="1">
      <c r="A6" s="298" t="s">
        <v>975</v>
      </c>
      <c r="B6" s="290"/>
      <c r="C6" s="570"/>
      <c r="D6" s="302" t="s">
        <v>1081</v>
      </c>
      <c r="E6" s="455"/>
      <c r="F6" s="524"/>
      <c r="G6" s="525"/>
      <c r="H6" s="525"/>
      <c r="I6" s="526"/>
    </row>
    <row r="7" spans="1:9">
      <c r="A7" s="298" t="s">
        <v>976</v>
      </c>
      <c r="B7" s="546"/>
      <c r="C7" s="570"/>
      <c r="D7" s="302" t="s">
        <v>906</v>
      </c>
      <c r="E7" s="323"/>
      <c r="F7" s="527"/>
      <c r="G7" s="528"/>
      <c r="H7" s="528"/>
      <c r="I7" s="529"/>
    </row>
    <row r="8" spans="1:9">
      <c r="A8" s="298" t="s">
        <v>977</v>
      </c>
      <c r="B8" s="290"/>
      <c r="C8" s="570"/>
      <c r="D8" s="302" t="s">
        <v>180</v>
      </c>
      <c r="E8" s="337" t="s">
        <v>1161</v>
      </c>
      <c r="F8" s="527"/>
      <c r="G8" s="528"/>
      <c r="H8" s="528"/>
      <c r="I8" s="529"/>
    </row>
    <row r="9" spans="1:9" ht="17.25" thickBot="1">
      <c r="A9" s="299" t="s">
        <v>983</v>
      </c>
      <c r="B9" s="294"/>
      <c r="C9" s="570"/>
      <c r="D9" s="302" t="s">
        <v>167</v>
      </c>
      <c r="E9" s="337" t="s">
        <v>1162</v>
      </c>
      <c r="F9" s="527"/>
      <c r="G9" s="528"/>
      <c r="H9" s="528"/>
      <c r="I9" s="529"/>
    </row>
    <row r="10" spans="1:9">
      <c r="C10" s="570"/>
      <c r="D10" s="302" t="s">
        <v>181</v>
      </c>
      <c r="E10" s="337" t="s">
        <v>1169</v>
      </c>
      <c r="F10" s="527"/>
      <c r="G10" s="528"/>
      <c r="H10" s="528"/>
      <c r="I10" s="529"/>
    </row>
    <row r="11" spans="1:9">
      <c r="C11" s="571"/>
      <c r="D11" s="302" t="s">
        <v>158</v>
      </c>
      <c r="E11" s="337" t="s">
        <v>1163</v>
      </c>
      <c r="F11" s="527"/>
      <c r="G11" s="528"/>
      <c r="H11" s="528"/>
      <c r="I11" s="529"/>
    </row>
    <row r="12" spans="1:9">
      <c r="C12" s="568" t="s">
        <v>740</v>
      </c>
      <c r="D12" s="302" t="s">
        <v>978</v>
      </c>
      <c r="E12" s="323" t="s">
        <v>1164</v>
      </c>
      <c r="F12" s="527"/>
      <c r="G12" s="528"/>
      <c r="H12" s="528"/>
      <c r="I12" s="529"/>
    </row>
    <row r="13" spans="1:9">
      <c r="C13" s="568"/>
      <c r="D13" s="302" t="s">
        <v>197</v>
      </c>
      <c r="E13" s="337" t="s">
        <v>1165</v>
      </c>
      <c r="F13" s="527"/>
      <c r="G13" s="528"/>
      <c r="H13" s="528"/>
      <c r="I13" s="529"/>
    </row>
    <row r="14" spans="1:9">
      <c r="C14" s="568"/>
      <c r="D14" s="302" t="s">
        <v>198</v>
      </c>
      <c r="E14" s="337" t="s">
        <v>1167</v>
      </c>
      <c r="F14" s="530"/>
      <c r="G14" s="528"/>
      <c r="H14" s="528"/>
      <c r="I14" s="529"/>
    </row>
    <row r="15" spans="1:9">
      <c r="C15" s="568"/>
      <c r="D15" s="302" t="s">
        <v>168</v>
      </c>
      <c r="E15" s="456" t="s">
        <v>1166</v>
      </c>
      <c r="F15" s="530"/>
      <c r="G15" s="528"/>
      <c r="H15" s="528"/>
      <c r="I15" s="529"/>
    </row>
    <row r="16" spans="1:9">
      <c r="C16" s="568"/>
      <c r="D16" s="302" t="s">
        <v>169</v>
      </c>
      <c r="E16" s="338">
        <v>44662</v>
      </c>
      <c r="F16" s="338"/>
      <c r="G16" s="531"/>
      <c r="H16" s="531"/>
      <c r="I16" s="532"/>
    </row>
    <row r="17" spans="3:9">
      <c r="C17" s="568" t="s">
        <v>974</v>
      </c>
      <c r="D17" s="302" t="s">
        <v>966</v>
      </c>
      <c r="E17" s="323"/>
      <c r="F17" s="530"/>
      <c r="G17" s="528"/>
      <c r="H17" s="528"/>
      <c r="I17" s="529"/>
    </row>
    <row r="18" spans="3:9">
      <c r="C18" s="568"/>
      <c r="D18" s="302" t="s">
        <v>967</v>
      </c>
      <c r="E18" s="337"/>
      <c r="F18" s="530"/>
      <c r="G18" s="528"/>
      <c r="H18" s="528"/>
      <c r="I18" s="529"/>
    </row>
    <row r="19" spans="3:9">
      <c r="C19" s="568"/>
      <c r="D19" s="302" t="s">
        <v>968</v>
      </c>
      <c r="E19" s="337"/>
      <c r="F19" s="527"/>
      <c r="G19" s="540"/>
      <c r="H19" s="528"/>
      <c r="I19" s="529"/>
    </row>
    <row r="20" spans="3:9">
      <c r="C20" s="568"/>
      <c r="D20" s="302" t="s">
        <v>984</v>
      </c>
      <c r="E20" s="456"/>
      <c r="F20" s="527"/>
      <c r="G20" s="540"/>
      <c r="H20" s="528"/>
      <c r="I20" s="529"/>
    </row>
    <row r="21" spans="3:9">
      <c r="C21" s="568"/>
      <c r="D21" s="302" t="s">
        <v>969</v>
      </c>
      <c r="E21" s="338"/>
      <c r="F21" s="542"/>
      <c r="G21" s="541"/>
      <c r="H21" s="531"/>
      <c r="I21" s="532"/>
    </row>
    <row r="22" spans="3:9">
      <c r="C22" s="568" t="s">
        <v>973</v>
      </c>
      <c r="D22" s="302" t="s">
        <v>907</v>
      </c>
      <c r="E22" s="337"/>
      <c r="F22" s="543"/>
      <c r="G22" s="540"/>
      <c r="H22" s="528"/>
      <c r="I22" s="529"/>
    </row>
    <row r="23" spans="3:9">
      <c r="C23" s="568"/>
      <c r="D23" s="302" t="s">
        <v>182</v>
      </c>
      <c r="E23" s="337"/>
      <c r="F23" s="543"/>
      <c r="G23" s="540"/>
      <c r="H23" s="528"/>
      <c r="I23" s="529"/>
    </row>
    <row r="24" spans="3:9">
      <c r="C24" s="568"/>
      <c r="D24" s="302" t="s">
        <v>908</v>
      </c>
      <c r="E24" s="337"/>
      <c r="F24" s="543"/>
      <c r="G24" s="540"/>
      <c r="H24" s="528"/>
      <c r="I24" s="529"/>
    </row>
    <row r="25" spans="3:9">
      <c r="C25" s="568"/>
      <c r="D25" s="302" t="s">
        <v>183</v>
      </c>
      <c r="E25" s="337"/>
      <c r="F25" s="543"/>
      <c r="G25" s="540"/>
      <c r="H25" s="528"/>
      <c r="I25" s="529"/>
    </row>
    <row r="26" spans="3:9">
      <c r="C26" s="568"/>
      <c r="D26" s="302" t="s">
        <v>909</v>
      </c>
      <c r="E26" s="337"/>
      <c r="F26" s="543"/>
      <c r="G26" s="540"/>
      <c r="H26" s="528"/>
      <c r="I26" s="529"/>
    </row>
    <row r="27" spans="3:9">
      <c r="C27" s="568"/>
      <c r="D27" s="302" t="s">
        <v>82</v>
      </c>
      <c r="E27" s="323"/>
      <c r="F27" s="544"/>
      <c r="G27" s="540"/>
      <c r="H27" s="528"/>
      <c r="I27" s="529"/>
    </row>
    <row r="28" spans="3:9">
      <c r="C28" s="568" t="s">
        <v>970</v>
      </c>
      <c r="D28" s="302" t="s">
        <v>155</v>
      </c>
      <c r="E28" s="337"/>
      <c r="F28" s="543"/>
      <c r="G28" s="540"/>
      <c r="H28" s="528"/>
      <c r="I28" s="529"/>
    </row>
    <row r="29" spans="3:9">
      <c r="C29" s="568"/>
      <c r="D29" s="302" t="s">
        <v>170</v>
      </c>
      <c r="E29" s="337"/>
      <c r="F29" s="543"/>
      <c r="G29" s="540"/>
      <c r="H29" s="528"/>
      <c r="I29" s="529"/>
    </row>
    <row r="30" spans="3:9">
      <c r="C30" s="568"/>
      <c r="D30" s="302" t="s">
        <v>904</v>
      </c>
      <c r="E30" s="337"/>
      <c r="F30" s="543"/>
      <c r="G30" s="540"/>
      <c r="H30" s="528"/>
      <c r="I30" s="529"/>
    </row>
    <row r="31" spans="3:9" ht="16.5" customHeight="1">
      <c r="C31" s="564" t="s">
        <v>971</v>
      </c>
      <c r="D31" s="302" t="s">
        <v>171</v>
      </c>
      <c r="E31" s="337"/>
      <c r="F31" s="527"/>
      <c r="G31" s="540"/>
      <c r="H31" s="528"/>
      <c r="I31" s="529"/>
    </row>
    <row r="32" spans="3:9" ht="16.5" customHeight="1">
      <c r="C32" s="564"/>
      <c r="D32" s="302" t="s">
        <v>481</v>
      </c>
      <c r="E32" s="337"/>
      <c r="F32" s="527"/>
      <c r="G32" s="540"/>
      <c r="H32" s="528"/>
      <c r="I32" s="529"/>
    </row>
    <row r="33" spans="3:9">
      <c r="C33" s="564"/>
      <c r="D33" s="302" t="s">
        <v>172</v>
      </c>
      <c r="E33" s="337"/>
      <c r="F33" s="527"/>
      <c r="G33" s="540"/>
      <c r="H33" s="528"/>
      <c r="I33" s="529"/>
    </row>
    <row r="34" spans="3:9">
      <c r="C34" s="564"/>
      <c r="D34" s="302" t="s">
        <v>179</v>
      </c>
      <c r="E34" s="538"/>
      <c r="F34" s="543"/>
      <c r="G34" s="540"/>
      <c r="H34" s="528"/>
      <c r="I34" s="529"/>
    </row>
    <row r="35" spans="3:9">
      <c r="C35" s="564"/>
      <c r="D35" s="302" t="s">
        <v>173</v>
      </c>
      <c r="E35" s="337"/>
      <c r="F35" s="527"/>
      <c r="G35" s="540"/>
      <c r="H35" s="528"/>
      <c r="I35" s="529"/>
    </row>
    <row r="36" spans="3:9">
      <c r="C36" s="564"/>
      <c r="D36" s="302" t="s">
        <v>174</v>
      </c>
      <c r="E36" s="337"/>
      <c r="F36" s="527"/>
      <c r="G36" s="540"/>
      <c r="H36" s="528"/>
      <c r="I36" s="529"/>
    </row>
    <row r="37" spans="3:9">
      <c r="C37" s="564"/>
      <c r="D37" s="302" t="s">
        <v>175</v>
      </c>
      <c r="E37" s="467"/>
      <c r="F37" s="527"/>
      <c r="G37" s="540"/>
      <c r="H37" s="528"/>
      <c r="I37" s="529"/>
    </row>
    <row r="38" spans="3:9">
      <c r="C38" s="564"/>
      <c r="D38" s="302" t="s">
        <v>1049</v>
      </c>
      <c r="E38" s="337"/>
      <c r="F38" s="527"/>
      <c r="G38" s="540"/>
      <c r="H38" s="528"/>
      <c r="I38" s="529"/>
    </row>
    <row r="39" spans="3:9">
      <c r="C39" s="564"/>
      <c r="D39" s="302" t="s">
        <v>1050</v>
      </c>
      <c r="E39" s="337"/>
      <c r="F39" s="527"/>
      <c r="G39" s="528"/>
      <c r="H39" s="528"/>
      <c r="I39" s="529"/>
    </row>
    <row r="40" spans="3:9">
      <c r="C40" s="564"/>
      <c r="D40" s="302" t="s">
        <v>1051</v>
      </c>
      <c r="E40" s="337"/>
      <c r="F40" s="527"/>
      <c r="G40" s="528"/>
      <c r="H40" s="528"/>
      <c r="I40" s="529"/>
    </row>
    <row r="41" spans="3:9">
      <c r="C41" s="564"/>
      <c r="D41" s="302" t="s">
        <v>1052</v>
      </c>
      <c r="E41" s="337"/>
      <c r="F41" s="547"/>
      <c r="G41" s="548"/>
      <c r="H41" s="548"/>
      <c r="I41" s="549"/>
    </row>
    <row r="42" spans="3:9">
      <c r="C42" s="564"/>
      <c r="D42" s="302" t="s">
        <v>1053</v>
      </c>
      <c r="E42" s="337"/>
      <c r="F42" s="553"/>
      <c r="G42" s="554"/>
      <c r="H42" s="554"/>
      <c r="I42" s="555"/>
    </row>
    <row r="43" spans="3:9">
      <c r="C43" s="564"/>
      <c r="D43" s="302" t="s">
        <v>1054</v>
      </c>
      <c r="E43" s="337"/>
      <c r="F43" s="550"/>
      <c r="G43" s="551"/>
      <c r="H43" s="551"/>
      <c r="I43" s="552"/>
    </row>
    <row r="44" spans="3:9">
      <c r="C44" s="564"/>
      <c r="D44" s="302" t="s">
        <v>1043</v>
      </c>
      <c r="E44" s="337"/>
      <c r="F44" s="527"/>
      <c r="G44" s="528"/>
      <c r="H44" s="528"/>
      <c r="I44" s="529"/>
    </row>
    <row r="45" spans="3:9">
      <c r="C45" s="564"/>
      <c r="D45" s="302" t="s">
        <v>1045</v>
      </c>
      <c r="E45" s="323"/>
      <c r="F45" s="530"/>
      <c r="G45" s="528"/>
      <c r="H45" s="528"/>
      <c r="I45" s="529"/>
    </row>
    <row r="46" spans="3:9">
      <c r="C46" s="564"/>
      <c r="D46" s="302" t="s">
        <v>1044</v>
      </c>
      <c r="E46" s="337"/>
      <c r="F46" s="530"/>
      <c r="G46" s="528"/>
      <c r="H46" s="528"/>
      <c r="I46" s="529"/>
    </row>
    <row r="47" spans="3:9">
      <c r="C47" s="564"/>
      <c r="D47" s="302" t="s">
        <v>1098</v>
      </c>
      <c r="E47" s="337"/>
      <c r="F47" s="547"/>
      <c r="G47" s="548"/>
      <c r="H47" s="548"/>
      <c r="I47" s="549"/>
    </row>
    <row r="48" spans="3:9">
      <c r="C48" s="564"/>
      <c r="D48" s="302" t="s">
        <v>1046</v>
      </c>
      <c r="E48" s="337"/>
      <c r="F48" s="550"/>
      <c r="G48" s="551"/>
      <c r="H48" s="551"/>
      <c r="I48" s="552"/>
    </row>
    <row r="49" spans="3:9">
      <c r="C49" s="564"/>
      <c r="D49" s="302" t="s">
        <v>176</v>
      </c>
      <c r="E49" s="339"/>
      <c r="F49" s="545"/>
      <c r="G49" s="531"/>
      <c r="H49" s="531"/>
      <c r="I49" s="532"/>
    </row>
    <row r="50" spans="3:9">
      <c r="C50" s="564"/>
      <c r="D50" s="302" t="s">
        <v>196</v>
      </c>
      <c r="E50" s="339"/>
      <c r="F50" s="545"/>
      <c r="G50" s="531"/>
      <c r="H50" s="531"/>
      <c r="I50" s="532"/>
    </row>
    <row r="51" spans="3:9">
      <c r="C51" s="564"/>
      <c r="D51" s="302" t="s">
        <v>177</v>
      </c>
      <c r="E51" s="339"/>
      <c r="F51" s="545"/>
      <c r="G51" s="531"/>
      <c r="H51" s="531"/>
      <c r="I51" s="532"/>
    </row>
    <row r="52" spans="3:9" ht="17.25" thickBot="1">
      <c r="C52" s="565"/>
      <c r="D52" s="303" t="s">
        <v>178</v>
      </c>
      <c r="E52" s="340"/>
      <c r="F52" s="539"/>
      <c r="G52" s="533"/>
      <c r="H52" s="533"/>
      <c r="I52" s="534"/>
    </row>
  </sheetData>
  <sheetProtection formatCells="0" formatColumns="0" formatRows="0" insertColumns="0" insertRows="0" deleteColumns="0" deleteRows="0" sort="0" autoFilter="0" pivotTables="0"/>
  <mergeCells count="13">
    <mergeCell ref="F47:I48"/>
    <mergeCell ref="F41:I43"/>
    <mergeCell ref="F3:I3"/>
    <mergeCell ref="B1:E1"/>
    <mergeCell ref="H1:H2"/>
    <mergeCell ref="A3:B3"/>
    <mergeCell ref="C31:C52"/>
    <mergeCell ref="C3:D3"/>
    <mergeCell ref="C28:C30"/>
    <mergeCell ref="C5:C11"/>
    <mergeCell ref="C12:C16"/>
    <mergeCell ref="C17:C21"/>
    <mergeCell ref="C22:C27"/>
  </mergeCells>
  <phoneticPr fontId="10"/>
  <dataValidations count="8">
    <dataValidation type="list" allowBlank="1" showInputMessage="1" showErrorMessage="1" sqref="H1:H2" xr:uid="{ACB14986-1BEB-43D9-B68A-7EA71552E0B0}">
      <formula1>"1,2,3,4"</formula1>
    </dataValidation>
    <dataValidation imeMode="off" allowBlank="1" showInputMessage="1" showErrorMessage="1" sqref="A8 G1:G2 B6 B2 E6:I6 E8:I8 E10:I10 E15:I16 E20:I21 E27:I27 E49:I51" xr:uid="{B941B227-6257-42A6-9AEF-79BB7D880BC7}"/>
    <dataValidation imeMode="on" allowBlank="1" showInputMessage="1" showErrorMessage="1" sqref="E5:I5 B5 B7:B9 E11:E12 E46:E48 F31:F41 G24:I24 G22:I22 E52:I52 E38:E44 E7:I7 E9:I9 B1 E17 G26:I26 F11:I14 F17:I19 E31:E36 F44:I46 E23:I23 G28:I40 E25:I25" xr:uid="{1646F150-95B9-4865-A976-FFC866260A1E}"/>
    <dataValidation type="list" imeMode="on" allowBlank="1" showInputMessage="1" sqref="E45" xr:uid="{08327332-23C3-46D7-8DB7-4D14C596A7EB}">
      <formula1>"専任,非専任"</formula1>
    </dataValidation>
    <dataValidation type="list" imeMode="on" allowBlank="1" showInputMessage="1" sqref="E18 E13" xr:uid="{764709B4-3AF9-4C05-90E3-09E5B05DA068}">
      <formula1>"大臣,知事"</formula1>
    </dataValidation>
    <dataValidation type="list" imeMode="on" allowBlank="1" showInputMessage="1" sqref="E19 E14" xr:uid="{3461A813-51FC-47B1-967E-4A1EBEC3563D}">
      <formula1>"特定,一般"</formula1>
    </dataValidation>
    <dataValidation type="list" imeMode="on" allowBlank="1" showInputMessage="1" sqref="E24:F24 E22:F22 E26:F26" xr:uid="{A7282A9E-010B-42A9-BB12-927006B3D97A}">
      <formula1>"加入,未加入,適用除外"</formula1>
    </dataValidation>
    <dataValidation type="list" imeMode="on" allowBlank="1" showInputMessage="1" sqref="E28:F30" xr:uid="{1AA8D604-A077-4E86-A245-E9C727A5F2D2}">
      <formula1>"有,無"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DU372"/>
  <sheetViews>
    <sheetView topLeftCell="A81" zoomScaleNormal="100" workbookViewId="0">
      <selection activeCell="AE16" sqref="AE16:AO18"/>
    </sheetView>
  </sheetViews>
  <sheetFormatPr defaultColWidth="2" defaultRowHeight="12"/>
  <cols>
    <col min="1" max="1" width="1" style="21" customWidth="1"/>
    <col min="2" max="16384" width="2" style="21"/>
  </cols>
  <sheetData>
    <row r="1" spans="1:125" ht="6" customHeight="1">
      <c r="A1" s="1101" t="s">
        <v>483</v>
      </c>
      <c r="B1" s="1102"/>
      <c r="C1" s="1103"/>
      <c r="D1" s="1103"/>
      <c r="E1" s="1103"/>
      <c r="F1" s="1103"/>
      <c r="G1" s="1103"/>
      <c r="H1" s="1103"/>
      <c r="I1" s="1103"/>
      <c r="J1" s="1103"/>
      <c r="K1" s="1103"/>
      <c r="L1" s="1103"/>
      <c r="M1" s="1103"/>
      <c r="N1" s="1103"/>
      <c r="O1" s="1103"/>
      <c r="P1" s="1103"/>
      <c r="Q1" s="1103"/>
      <c r="R1" s="1103"/>
      <c r="S1" s="1103"/>
      <c r="T1" s="1103"/>
      <c r="U1" s="1103"/>
      <c r="V1" s="1103"/>
      <c r="W1" s="1103"/>
      <c r="X1" s="1103"/>
      <c r="Y1" s="1104"/>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row>
    <row r="2" spans="1:125" ht="6" customHeight="1">
      <c r="A2" s="1105"/>
      <c r="B2" s="1106"/>
      <c r="C2" s="1107"/>
      <c r="D2" s="1107"/>
      <c r="E2" s="1107"/>
      <c r="F2" s="1107"/>
      <c r="G2" s="1107"/>
      <c r="H2" s="1107"/>
      <c r="I2" s="1107"/>
      <c r="J2" s="1107"/>
      <c r="K2" s="1107"/>
      <c r="L2" s="1107"/>
      <c r="M2" s="1107"/>
      <c r="N2" s="1107"/>
      <c r="O2" s="1107"/>
      <c r="P2" s="1107"/>
      <c r="Q2" s="1107"/>
      <c r="R2" s="1107"/>
      <c r="S2" s="1107"/>
      <c r="T2" s="1107"/>
      <c r="U2" s="1107"/>
      <c r="V2" s="1107"/>
      <c r="W2" s="1107"/>
      <c r="X2" s="1107"/>
      <c r="Y2" s="110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row>
    <row r="3" spans="1:125" ht="6" customHeight="1">
      <c r="A3" s="1109"/>
      <c r="B3" s="1110"/>
      <c r="C3" s="1111"/>
      <c r="D3" s="1111"/>
      <c r="E3" s="1111"/>
      <c r="F3" s="1111"/>
      <c r="G3" s="1111"/>
      <c r="H3" s="1111"/>
      <c r="I3" s="1111"/>
      <c r="J3" s="1111"/>
      <c r="K3" s="1111"/>
      <c r="L3" s="1111"/>
      <c r="M3" s="1111"/>
      <c r="N3" s="1111"/>
      <c r="O3" s="1111"/>
      <c r="P3" s="1111"/>
      <c r="Q3" s="1111"/>
      <c r="R3" s="1111"/>
      <c r="S3" s="1111"/>
      <c r="T3" s="1111"/>
      <c r="U3" s="1111"/>
      <c r="V3" s="1111"/>
      <c r="W3" s="1111"/>
      <c r="X3" s="1111"/>
      <c r="Y3" s="1112"/>
      <c r="Z3" s="148"/>
      <c r="AA3" s="148"/>
      <c r="AB3" s="148"/>
      <c r="AC3" s="148"/>
      <c r="AD3" s="148"/>
      <c r="AE3" s="148"/>
      <c r="AF3" s="148"/>
      <c r="AG3" s="148"/>
      <c r="AH3" s="148"/>
      <c r="AI3" s="148"/>
      <c r="AJ3" s="148"/>
      <c r="AK3" s="148"/>
      <c r="AL3" s="148"/>
      <c r="AM3" s="148"/>
      <c r="AN3" s="148"/>
      <c r="AO3" s="148"/>
      <c r="AP3" s="148"/>
      <c r="AQ3" s="148"/>
      <c r="AR3" s="1113" t="str">
        <f>初期入力!B1&amp;""</f>
        <v>現場</v>
      </c>
      <c r="AS3" s="1113"/>
      <c r="AT3" s="1113"/>
      <c r="AU3" s="1113"/>
      <c r="AV3" s="1113"/>
      <c r="AW3" s="1113"/>
      <c r="AX3" s="1113"/>
      <c r="AY3" s="1113"/>
      <c r="AZ3" s="1113"/>
      <c r="BA3" s="1113"/>
      <c r="BB3" s="1113"/>
      <c r="BC3" s="1113"/>
      <c r="BD3" s="1113"/>
      <c r="BE3" s="1113"/>
      <c r="BF3" s="1113"/>
      <c r="BG3" s="1113"/>
      <c r="BH3" s="1113"/>
      <c r="BI3" s="1113"/>
      <c r="BJ3" s="1113"/>
      <c r="BK3" s="1113"/>
      <c r="BL3" s="1113"/>
      <c r="BM3" s="1113"/>
      <c r="BN3" s="1113"/>
      <c r="BO3" s="1113"/>
      <c r="BP3" s="1113"/>
      <c r="BQ3" s="1113"/>
      <c r="BR3" s="1113"/>
      <c r="BS3" s="1113"/>
      <c r="BT3" s="1113"/>
      <c r="BU3" s="1113"/>
      <c r="BV3" s="1113"/>
      <c r="BW3" s="1115" t="s">
        <v>484</v>
      </c>
      <c r="BX3" s="1115"/>
      <c r="BY3" s="1115"/>
      <c r="BZ3" s="1115"/>
      <c r="CA3" s="1115"/>
      <c r="CB3" s="1115"/>
      <c r="CC3" s="1115"/>
      <c r="CD3" s="1115"/>
      <c r="CE3" s="1115"/>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row>
    <row r="4" spans="1:125" ht="6"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113"/>
      <c r="AS4" s="1113"/>
      <c r="AT4" s="1113"/>
      <c r="AU4" s="1113"/>
      <c r="AV4" s="1113"/>
      <c r="AW4" s="1113"/>
      <c r="AX4" s="1113"/>
      <c r="AY4" s="1113"/>
      <c r="AZ4" s="1113"/>
      <c r="BA4" s="1113"/>
      <c r="BB4" s="1113"/>
      <c r="BC4" s="1113"/>
      <c r="BD4" s="1113"/>
      <c r="BE4" s="1113"/>
      <c r="BF4" s="1113"/>
      <c r="BG4" s="1113"/>
      <c r="BH4" s="1113"/>
      <c r="BI4" s="1113"/>
      <c r="BJ4" s="1113"/>
      <c r="BK4" s="1113"/>
      <c r="BL4" s="1113"/>
      <c r="BM4" s="1113"/>
      <c r="BN4" s="1113"/>
      <c r="BO4" s="1113"/>
      <c r="BP4" s="1113"/>
      <c r="BQ4" s="1113"/>
      <c r="BR4" s="1113"/>
      <c r="BS4" s="1113"/>
      <c r="BT4" s="1113"/>
      <c r="BU4" s="1113"/>
      <c r="BV4" s="1113"/>
      <c r="BW4" s="1115"/>
      <c r="BX4" s="1115"/>
      <c r="BY4" s="1115"/>
      <c r="BZ4" s="1115"/>
      <c r="CA4" s="1115"/>
      <c r="CB4" s="1115"/>
      <c r="CC4" s="1115"/>
      <c r="CD4" s="1115"/>
      <c r="CE4" s="1115"/>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row>
    <row r="5" spans="1:125" ht="6"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114"/>
      <c r="AS5" s="1114"/>
      <c r="AT5" s="1114"/>
      <c r="AU5" s="1114"/>
      <c r="AV5" s="1114"/>
      <c r="AW5" s="1114"/>
      <c r="AX5" s="1114"/>
      <c r="AY5" s="1114"/>
      <c r="AZ5" s="1114"/>
      <c r="BA5" s="1114"/>
      <c r="BB5" s="1114"/>
      <c r="BC5" s="1114"/>
      <c r="BD5" s="1114"/>
      <c r="BE5" s="1114"/>
      <c r="BF5" s="1114"/>
      <c r="BG5" s="1114"/>
      <c r="BH5" s="1114"/>
      <c r="BI5" s="1114"/>
      <c r="BJ5" s="1114"/>
      <c r="BK5" s="1114"/>
      <c r="BL5" s="1114"/>
      <c r="BM5" s="1114"/>
      <c r="BN5" s="1114"/>
      <c r="BO5" s="1114"/>
      <c r="BP5" s="1114"/>
      <c r="BQ5" s="1114"/>
      <c r="BR5" s="1114"/>
      <c r="BS5" s="1114"/>
      <c r="BT5" s="1114"/>
      <c r="BU5" s="1114"/>
      <c r="BV5" s="1114"/>
      <c r="BW5" s="1116"/>
      <c r="BX5" s="1116"/>
      <c r="BY5" s="1116"/>
      <c r="BZ5" s="1116"/>
      <c r="CA5" s="1116"/>
      <c r="CB5" s="1116"/>
      <c r="CC5" s="1116"/>
      <c r="CD5" s="1116"/>
      <c r="CE5" s="1116"/>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row>
    <row r="6" spans="1:125" ht="6"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row>
    <row r="7" spans="1:125" ht="6" customHeight="1">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row>
    <row r="8" spans="1:125" ht="6"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row>
    <row r="9" spans="1:125" ht="6" customHeight="1">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row>
    <row r="10" spans="1:125" ht="6" customHeight="1">
      <c r="A10" s="1117" t="s">
        <v>485</v>
      </c>
      <c r="B10" s="1117"/>
      <c r="C10" s="1117"/>
      <c r="D10" s="1117"/>
      <c r="E10" s="1117"/>
      <c r="F10" s="1117"/>
      <c r="G10" s="1117"/>
      <c r="H10" s="1117"/>
      <c r="I10" s="1117"/>
      <c r="J10" s="1118" t="str">
        <f>初期入力!E5&amp;""</f>
        <v>沼田工業株式会社</v>
      </c>
      <c r="K10" s="1118"/>
      <c r="L10" s="1118"/>
      <c r="M10" s="1118"/>
      <c r="N10" s="1118"/>
      <c r="O10" s="1118"/>
      <c r="P10" s="1118"/>
      <c r="Q10" s="1118"/>
      <c r="R10" s="1118"/>
      <c r="S10" s="1118"/>
      <c r="T10" s="1118"/>
      <c r="U10" s="148"/>
      <c r="V10" s="148"/>
      <c r="W10" s="1117" t="s">
        <v>486</v>
      </c>
      <c r="X10" s="1117"/>
      <c r="Y10" s="1117"/>
      <c r="Z10" s="1117"/>
      <c r="AA10" s="1117"/>
      <c r="AB10" s="1117"/>
      <c r="AC10" s="1117"/>
      <c r="AD10" s="1117"/>
      <c r="AE10" s="1119"/>
      <c r="AF10" s="1119"/>
      <c r="AG10" s="1119"/>
      <c r="AH10" s="1119"/>
      <c r="AI10" s="1119"/>
      <c r="AJ10" s="1119"/>
      <c r="AK10" s="1119"/>
      <c r="AL10" s="1119"/>
      <c r="AM10" s="1119"/>
      <c r="AN10" s="1119"/>
      <c r="AO10" s="1119"/>
      <c r="AP10" s="148"/>
      <c r="AQ10" s="148"/>
      <c r="AR10" s="1117" t="s">
        <v>486</v>
      </c>
      <c r="AS10" s="1117"/>
      <c r="AT10" s="1117"/>
      <c r="AU10" s="1117"/>
      <c r="AV10" s="1117"/>
      <c r="AW10" s="1117"/>
      <c r="AX10" s="1117"/>
      <c r="AY10" s="1117"/>
      <c r="AZ10" s="1119"/>
      <c r="BA10" s="1119"/>
      <c r="BB10" s="1119"/>
      <c r="BC10" s="1119"/>
      <c r="BD10" s="1119"/>
      <c r="BE10" s="1119"/>
      <c r="BF10" s="1119"/>
      <c r="BG10" s="1119"/>
      <c r="BH10" s="1119"/>
      <c r="BI10" s="1119"/>
      <c r="BJ10" s="1119"/>
      <c r="BK10" s="148"/>
      <c r="BL10" s="148"/>
      <c r="BM10" s="1117" t="s">
        <v>486</v>
      </c>
      <c r="BN10" s="1117"/>
      <c r="BO10" s="1117"/>
      <c r="BP10" s="1117"/>
      <c r="BQ10" s="1117"/>
      <c r="BR10" s="1117"/>
      <c r="BS10" s="1117"/>
      <c r="BT10" s="1117"/>
      <c r="BU10" s="1119"/>
      <c r="BV10" s="1119"/>
      <c r="BW10" s="1119"/>
      <c r="BX10" s="1119"/>
      <c r="BY10" s="1119"/>
      <c r="BZ10" s="1119"/>
      <c r="CA10" s="1119"/>
      <c r="CB10" s="1119"/>
      <c r="CC10" s="1119"/>
      <c r="CD10" s="1119"/>
      <c r="CE10" s="1119"/>
      <c r="CF10" s="148"/>
      <c r="CG10" s="148"/>
      <c r="CH10" s="1117" t="s">
        <v>486</v>
      </c>
      <c r="CI10" s="1117"/>
      <c r="CJ10" s="1117"/>
      <c r="CK10" s="1117"/>
      <c r="CL10" s="1117"/>
      <c r="CM10" s="1117"/>
      <c r="CN10" s="1117"/>
      <c r="CO10" s="1117"/>
      <c r="CP10" s="1119"/>
      <c r="CQ10" s="1119"/>
      <c r="CR10" s="1119"/>
      <c r="CS10" s="1119"/>
      <c r="CT10" s="1119"/>
      <c r="CU10" s="1119"/>
      <c r="CV10" s="1119"/>
      <c r="CW10" s="1119"/>
      <c r="CX10" s="1119"/>
      <c r="CY10" s="1119"/>
      <c r="CZ10" s="1119"/>
      <c r="DA10" s="148"/>
      <c r="DB10" s="148"/>
      <c r="DC10" s="1117" t="s">
        <v>486</v>
      </c>
      <c r="DD10" s="1117"/>
      <c r="DE10" s="1117"/>
      <c r="DF10" s="1117"/>
      <c r="DG10" s="1117"/>
      <c r="DH10" s="1117"/>
      <c r="DI10" s="1117"/>
      <c r="DJ10" s="1117"/>
      <c r="DK10" s="1119"/>
      <c r="DL10" s="1119"/>
      <c r="DM10" s="1119"/>
      <c r="DN10" s="1119"/>
      <c r="DO10" s="1119"/>
      <c r="DP10" s="1119"/>
      <c r="DQ10" s="1119"/>
      <c r="DR10" s="1119"/>
      <c r="DS10" s="1119"/>
      <c r="DT10" s="1119"/>
      <c r="DU10" s="1119"/>
    </row>
    <row r="11" spans="1:125" ht="6" customHeight="1">
      <c r="A11" s="1117"/>
      <c r="B11" s="1117"/>
      <c r="C11" s="1117"/>
      <c r="D11" s="1117"/>
      <c r="E11" s="1117"/>
      <c r="F11" s="1117"/>
      <c r="G11" s="1117"/>
      <c r="H11" s="1117"/>
      <c r="I11" s="1117"/>
      <c r="J11" s="1118"/>
      <c r="K11" s="1118"/>
      <c r="L11" s="1118"/>
      <c r="M11" s="1118"/>
      <c r="N11" s="1118"/>
      <c r="O11" s="1118"/>
      <c r="P11" s="1118"/>
      <c r="Q11" s="1118"/>
      <c r="R11" s="1118"/>
      <c r="S11" s="1118"/>
      <c r="T11" s="1118"/>
      <c r="U11" s="148"/>
      <c r="V11" s="148"/>
      <c r="W11" s="1117"/>
      <c r="X11" s="1117"/>
      <c r="Y11" s="1117"/>
      <c r="Z11" s="1117"/>
      <c r="AA11" s="1117"/>
      <c r="AB11" s="1117"/>
      <c r="AC11" s="1117"/>
      <c r="AD11" s="1117"/>
      <c r="AE11" s="1119"/>
      <c r="AF11" s="1119"/>
      <c r="AG11" s="1119"/>
      <c r="AH11" s="1119"/>
      <c r="AI11" s="1119"/>
      <c r="AJ11" s="1119"/>
      <c r="AK11" s="1119"/>
      <c r="AL11" s="1119"/>
      <c r="AM11" s="1119"/>
      <c r="AN11" s="1119"/>
      <c r="AO11" s="1119"/>
      <c r="AP11" s="148"/>
      <c r="AQ11" s="148"/>
      <c r="AR11" s="1117"/>
      <c r="AS11" s="1117"/>
      <c r="AT11" s="1117"/>
      <c r="AU11" s="1117"/>
      <c r="AV11" s="1117"/>
      <c r="AW11" s="1117"/>
      <c r="AX11" s="1117"/>
      <c r="AY11" s="1117"/>
      <c r="AZ11" s="1119"/>
      <c r="BA11" s="1119"/>
      <c r="BB11" s="1119"/>
      <c r="BC11" s="1119"/>
      <c r="BD11" s="1119"/>
      <c r="BE11" s="1119"/>
      <c r="BF11" s="1119"/>
      <c r="BG11" s="1119"/>
      <c r="BH11" s="1119"/>
      <c r="BI11" s="1119"/>
      <c r="BJ11" s="1119"/>
      <c r="BK11" s="148"/>
      <c r="BL11" s="148"/>
      <c r="BM11" s="1117"/>
      <c r="BN11" s="1117"/>
      <c r="BO11" s="1117"/>
      <c r="BP11" s="1117"/>
      <c r="BQ11" s="1117"/>
      <c r="BR11" s="1117"/>
      <c r="BS11" s="1117"/>
      <c r="BT11" s="1117"/>
      <c r="BU11" s="1119"/>
      <c r="BV11" s="1119"/>
      <c r="BW11" s="1119"/>
      <c r="BX11" s="1119"/>
      <c r="BY11" s="1119"/>
      <c r="BZ11" s="1119"/>
      <c r="CA11" s="1119"/>
      <c r="CB11" s="1119"/>
      <c r="CC11" s="1119"/>
      <c r="CD11" s="1119"/>
      <c r="CE11" s="1119"/>
      <c r="CF11" s="148"/>
      <c r="CG11" s="148"/>
      <c r="CH11" s="1117"/>
      <c r="CI11" s="1117"/>
      <c r="CJ11" s="1117"/>
      <c r="CK11" s="1117"/>
      <c r="CL11" s="1117"/>
      <c r="CM11" s="1117"/>
      <c r="CN11" s="1117"/>
      <c r="CO11" s="1117"/>
      <c r="CP11" s="1119"/>
      <c r="CQ11" s="1119"/>
      <c r="CR11" s="1119"/>
      <c r="CS11" s="1119"/>
      <c r="CT11" s="1119"/>
      <c r="CU11" s="1119"/>
      <c r="CV11" s="1119"/>
      <c r="CW11" s="1119"/>
      <c r="CX11" s="1119"/>
      <c r="CY11" s="1119"/>
      <c r="CZ11" s="1119"/>
      <c r="DA11" s="148"/>
      <c r="DB11" s="148"/>
      <c r="DC11" s="1117"/>
      <c r="DD11" s="1117"/>
      <c r="DE11" s="1117"/>
      <c r="DF11" s="1117"/>
      <c r="DG11" s="1117"/>
      <c r="DH11" s="1117"/>
      <c r="DI11" s="1117"/>
      <c r="DJ11" s="1117"/>
      <c r="DK11" s="1119"/>
      <c r="DL11" s="1119"/>
      <c r="DM11" s="1119"/>
      <c r="DN11" s="1119"/>
      <c r="DO11" s="1119"/>
      <c r="DP11" s="1119"/>
      <c r="DQ11" s="1119"/>
      <c r="DR11" s="1119"/>
      <c r="DS11" s="1119"/>
      <c r="DT11" s="1119"/>
      <c r="DU11" s="1119"/>
    </row>
    <row r="12" spans="1:125" ht="6" customHeight="1">
      <c r="A12" s="1117"/>
      <c r="B12" s="1117"/>
      <c r="C12" s="1117"/>
      <c r="D12" s="1117"/>
      <c r="E12" s="1117"/>
      <c r="F12" s="1117"/>
      <c r="G12" s="1117"/>
      <c r="H12" s="1117"/>
      <c r="I12" s="1117"/>
      <c r="J12" s="1118"/>
      <c r="K12" s="1118"/>
      <c r="L12" s="1118"/>
      <c r="M12" s="1118"/>
      <c r="N12" s="1118"/>
      <c r="O12" s="1118"/>
      <c r="P12" s="1118"/>
      <c r="Q12" s="1118"/>
      <c r="R12" s="1118"/>
      <c r="S12" s="1118"/>
      <c r="T12" s="1118"/>
      <c r="U12" s="148"/>
      <c r="V12" s="148"/>
      <c r="W12" s="1117"/>
      <c r="X12" s="1117"/>
      <c r="Y12" s="1117"/>
      <c r="Z12" s="1117"/>
      <c r="AA12" s="1117"/>
      <c r="AB12" s="1117"/>
      <c r="AC12" s="1117"/>
      <c r="AD12" s="1117"/>
      <c r="AE12" s="1119"/>
      <c r="AF12" s="1119"/>
      <c r="AG12" s="1119"/>
      <c r="AH12" s="1119"/>
      <c r="AI12" s="1119"/>
      <c r="AJ12" s="1119"/>
      <c r="AK12" s="1119"/>
      <c r="AL12" s="1119"/>
      <c r="AM12" s="1119"/>
      <c r="AN12" s="1119"/>
      <c r="AO12" s="1119"/>
      <c r="AP12" s="148"/>
      <c r="AQ12" s="148"/>
      <c r="AR12" s="1117"/>
      <c r="AS12" s="1117"/>
      <c r="AT12" s="1117"/>
      <c r="AU12" s="1117"/>
      <c r="AV12" s="1117"/>
      <c r="AW12" s="1117"/>
      <c r="AX12" s="1117"/>
      <c r="AY12" s="1117"/>
      <c r="AZ12" s="1119"/>
      <c r="BA12" s="1119"/>
      <c r="BB12" s="1119"/>
      <c r="BC12" s="1119"/>
      <c r="BD12" s="1119"/>
      <c r="BE12" s="1119"/>
      <c r="BF12" s="1119"/>
      <c r="BG12" s="1119"/>
      <c r="BH12" s="1119"/>
      <c r="BI12" s="1119"/>
      <c r="BJ12" s="1119"/>
      <c r="BK12" s="148"/>
      <c r="BL12" s="148"/>
      <c r="BM12" s="1117"/>
      <c r="BN12" s="1117"/>
      <c r="BO12" s="1117"/>
      <c r="BP12" s="1117"/>
      <c r="BQ12" s="1117"/>
      <c r="BR12" s="1117"/>
      <c r="BS12" s="1117"/>
      <c r="BT12" s="1117"/>
      <c r="BU12" s="1119"/>
      <c r="BV12" s="1119"/>
      <c r="BW12" s="1119"/>
      <c r="BX12" s="1119"/>
      <c r="BY12" s="1119"/>
      <c r="BZ12" s="1119"/>
      <c r="CA12" s="1119"/>
      <c r="CB12" s="1119"/>
      <c r="CC12" s="1119"/>
      <c r="CD12" s="1119"/>
      <c r="CE12" s="1119"/>
      <c r="CF12" s="148"/>
      <c r="CG12" s="148"/>
      <c r="CH12" s="1117"/>
      <c r="CI12" s="1117"/>
      <c r="CJ12" s="1117"/>
      <c r="CK12" s="1117"/>
      <c r="CL12" s="1117"/>
      <c r="CM12" s="1117"/>
      <c r="CN12" s="1117"/>
      <c r="CO12" s="1117"/>
      <c r="CP12" s="1119"/>
      <c r="CQ12" s="1119"/>
      <c r="CR12" s="1119"/>
      <c r="CS12" s="1119"/>
      <c r="CT12" s="1119"/>
      <c r="CU12" s="1119"/>
      <c r="CV12" s="1119"/>
      <c r="CW12" s="1119"/>
      <c r="CX12" s="1119"/>
      <c r="CY12" s="1119"/>
      <c r="CZ12" s="1119"/>
      <c r="DA12" s="148"/>
      <c r="DB12" s="148"/>
      <c r="DC12" s="1117"/>
      <c r="DD12" s="1117"/>
      <c r="DE12" s="1117"/>
      <c r="DF12" s="1117"/>
      <c r="DG12" s="1117"/>
      <c r="DH12" s="1117"/>
      <c r="DI12" s="1117"/>
      <c r="DJ12" s="1117"/>
      <c r="DK12" s="1119"/>
      <c r="DL12" s="1119"/>
      <c r="DM12" s="1119"/>
      <c r="DN12" s="1119"/>
      <c r="DO12" s="1119"/>
      <c r="DP12" s="1119"/>
      <c r="DQ12" s="1119"/>
      <c r="DR12" s="1119"/>
      <c r="DS12" s="1119"/>
      <c r="DT12" s="1119"/>
      <c r="DU12" s="1119"/>
    </row>
    <row r="13" spans="1:125" ht="6" customHeight="1">
      <c r="A13" s="1120" t="s">
        <v>487</v>
      </c>
      <c r="B13" s="1120"/>
      <c r="C13" s="1120"/>
      <c r="D13" s="1120"/>
      <c r="E13" s="1120"/>
      <c r="F13" s="1120"/>
      <c r="G13" s="1120"/>
      <c r="H13" s="1120"/>
      <c r="I13" s="1120"/>
      <c r="J13" s="1118" t="str">
        <f>初期入力!E44&amp;""</f>
        <v/>
      </c>
      <c r="K13" s="1118"/>
      <c r="L13" s="1118"/>
      <c r="M13" s="1118"/>
      <c r="N13" s="1118"/>
      <c r="O13" s="1118"/>
      <c r="P13" s="1118"/>
      <c r="Q13" s="1118"/>
      <c r="R13" s="1118"/>
      <c r="S13" s="1118"/>
      <c r="T13" s="1118"/>
      <c r="U13" s="148"/>
      <c r="V13" s="148"/>
      <c r="W13" s="1117" t="s">
        <v>488</v>
      </c>
      <c r="X13" s="1117"/>
      <c r="Y13" s="1117"/>
      <c r="Z13" s="1117"/>
      <c r="AA13" s="1117"/>
      <c r="AB13" s="1117"/>
      <c r="AC13" s="1117"/>
      <c r="AD13" s="1117"/>
      <c r="AE13" s="1119"/>
      <c r="AF13" s="1119"/>
      <c r="AG13" s="1119"/>
      <c r="AH13" s="1119"/>
      <c r="AI13" s="1119"/>
      <c r="AJ13" s="1119"/>
      <c r="AK13" s="1119"/>
      <c r="AL13" s="1119"/>
      <c r="AM13" s="1119"/>
      <c r="AN13" s="1119"/>
      <c r="AO13" s="1119"/>
      <c r="AP13" s="148"/>
      <c r="AQ13" s="148"/>
      <c r="AR13" s="1117" t="s">
        <v>488</v>
      </c>
      <c r="AS13" s="1117"/>
      <c r="AT13" s="1117"/>
      <c r="AU13" s="1117"/>
      <c r="AV13" s="1117"/>
      <c r="AW13" s="1117"/>
      <c r="AX13" s="1117"/>
      <c r="AY13" s="1117"/>
      <c r="AZ13" s="1119"/>
      <c r="BA13" s="1119"/>
      <c r="BB13" s="1119"/>
      <c r="BC13" s="1119"/>
      <c r="BD13" s="1119"/>
      <c r="BE13" s="1119"/>
      <c r="BF13" s="1119"/>
      <c r="BG13" s="1119"/>
      <c r="BH13" s="1119"/>
      <c r="BI13" s="1119"/>
      <c r="BJ13" s="1119"/>
      <c r="BK13" s="148"/>
      <c r="BL13" s="148"/>
      <c r="BM13" s="1117" t="s">
        <v>488</v>
      </c>
      <c r="BN13" s="1117"/>
      <c r="BO13" s="1117"/>
      <c r="BP13" s="1117"/>
      <c r="BQ13" s="1117"/>
      <c r="BR13" s="1117"/>
      <c r="BS13" s="1117"/>
      <c r="BT13" s="1117"/>
      <c r="BU13" s="1119"/>
      <c r="BV13" s="1119"/>
      <c r="BW13" s="1119"/>
      <c r="BX13" s="1119"/>
      <c r="BY13" s="1119"/>
      <c r="BZ13" s="1119"/>
      <c r="CA13" s="1119"/>
      <c r="CB13" s="1119"/>
      <c r="CC13" s="1119"/>
      <c r="CD13" s="1119"/>
      <c r="CE13" s="1119"/>
      <c r="CF13" s="148"/>
      <c r="CG13" s="148"/>
      <c r="CH13" s="1117" t="s">
        <v>488</v>
      </c>
      <c r="CI13" s="1117"/>
      <c r="CJ13" s="1117"/>
      <c r="CK13" s="1117"/>
      <c r="CL13" s="1117"/>
      <c r="CM13" s="1117"/>
      <c r="CN13" s="1117"/>
      <c r="CO13" s="1117"/>
      <c r="CP13" s="1119"/>
      <c r="CQ13" s="1119"/>
      <c r="CR13" s="1119"/>
      <c r="CS13" s="1119"/>
      <c r="CT13" s="1119"/>
      <c r="CU13" s="1119"/>
      <c r="CV13" s="1119"/>
      <c r="CW13" s="1119"/>
      <c r="CX13" s="1119"/>
      <c r="CY13" s="1119"/>
      <c r="CZ13" s="1119"/>
      <c r="DA13" s="148"/>
      <c r="DB13" s="148"/>
      <c r="DC13" s="1117" t="s">
        <v>488</v>
      </c>
      <c r="DD13" s="1117"/>
      <c r="DE13" s="1117"/>
      <c r="DF13" s="1117"/>
      <c r="DG13" s="1117"/>
      <c r="DH13" s="1117"/>
      <c r="DI13" s="1117"/>
      <c r="DJ13" s="1117"/>
      <c r="DK13" s="1119"/>
      <c r="DL13" s="1119"/>
      <c r="DM13" s="1119"/>
      <c r="DN13" s="1119"/>
      <c r="DO13" s="1119"/>
      <c r="DP13" s="1119"/>
      <c r="DQ13" s="1119"/>
      <c r="DR13" s="1119"/>
      <c r="DS13" s="1119"/>
      <c r="DT13" s="1119"/>
      <c r="DU13" s="1119"/>
    </row>
    <row r="14" spans="1:125" ht="6" customHeight="1">
      <c r="A14" s="1120"/>
      <c r="B14" s="1120"/>
      <c r="C14" s="1120"/>
      <c r="D14" s="1120"/>
      <c r="E14" s="1120"/>
      <c r="F14" s="1120"/>
      <c r="G14" s="1120"/>
      <c r="H14" s="1120"/>
      <c r="I14" s="1120"/>
      <c r="J14" s="1118"/>
      <c r="K14" s="1118"/>
      <c r="L14" s="1118"/>
      <c r="M14" s="1118"/>
      <c r="N14" s="1118"/>
      <c r="O14" s="1118"/>
      <c r="P14" s="1118"/>
      <c r="Q14" s="1118"/>
      <c r="R14" s="1118"/>
      <c r="S14" s="1118"/>
      <c r="T14" s="1118"/>
      <c r="U14" s="148"/>
      <c r="V14" s="148"/>
      <c r="W14" s="1117"/>
      <c r="X14" s="1117"/>
      <c r="Y14" s="1117"/>
      <c r="Z14" s="1117"/>
      <c r="AA14" s="1117"/>
      <c r="AB14" s="1117"/>
      <c r="AC14" s="1117"/>
      <c r="AD14" s="1117"/>
      <c r="AE14" s="1119"/>
      <c r="AF14" s="1119"/>
      <c r="AG14" s="1119"/>
      <c r="AH14" s="1119"/>
      <c r="AI14" s="1119"/>
      <c r="AJ14" s="1119"/>
      <c r="AK14" s="1119"/>
      <c r="AL14" s="1119"/>
      <c r="AM14" s="1119"/>
      <c r="AN14" s="1119"/>
      <c r="AO14" s="1119"/>
      <c r="AP14" s="148"/>
      <c r="AQ14" s="148"/>
      <c r="AR14" s="1117"/>
      <c r="AS14" s="1117"/>
      <c r="AT14" s="1117"/>
      <c r="AU14" s="1117"/>
      <c r="AV14" s="1117"/>
      <c r="AW14" s="1117"/>
      <c r="AX14" s="1117"/>
      <c r="AY14" s="1117"/>
      <c r="AZ14" s="1119"/>
      <c r="BA14" s="1119"/>
      <c r="BB14" s="1119"/>
      <c r="BC14" s="1119"/>
      <c r="BD14" s="1119"/>
      <c r="BE14" s="1119"/>
      <c r="BF14" s="1119"/>
      <c r="BG14" s="1119"/>
      <c r="BH14" s="1119"/>
      <c r="BI14" s="1119"/>
      <c r="BJ14" s="1119"/>
      <c r="BK14" s="148"/>
      <c r="BL14" s="148"/>
      <c r="BM14" s="1117"/>
      <c r="BN14" s="1117"/>
      <c r="BO14" s="1117"/>
      <c r="BP14" s="1117"/>
      <c r="BQ14" s="1117"/>
      <c r="BR14" s="1117"/>
      <c r="BS14" s="1117"/>
      <c r="BT14" s="1117"/>
      <c r="BU14" s="1119"/>
      <c r="BV14" s="1119"/>
      <c r="BW14" s="1119"/>
      <c r="BX14" s="1119"/>
      <c r="BY14" s="1119"/>
      <c r="BZ14" s="1119"/>
      <c r="CA14" s="1119"/>
      <c r="CB14" s="1119"/>
      <c r="CC14" s="1119"/>
      <c r="CD14" s="1119"/>
      <c r="CE14" s="1119"/>
      <c r="CF14" s="148"/>
      <c r="CG14" s="148"/>
      <c r="CH14" s="1117"/>
      <c r="CI14" s="1117"/>
      <c r="CJ14" s="1117"/>
      <c r="CK14" s="1117"/>
      <c r="CL14" s="1117"/>
      <c r="CM14" s="1117"/>
      <c r="CN14" s="1117"/>
      <c r="CO14" s="1117"/>
      <c r="CP14" s="1119"/>
      <c r="CQ14" s="1119"/>
      <c r="CR14" s="1119"/>
      <c r="CS14" s="1119"/>
      <c r="CT14" s="1119"/>
      <c r="CU14" s="1119"/>
      <c r="CV14" s="1119"/>
      <c r="CW14" s="1119"/>
      <c r="CX14" s="1119"/>
      <c r="CY14" s="1119"/>
      <c r="CZ14" s="1119"/>
      <c r="DA14" s="148"/>
      <c r="DB14" s="148"/>
      <c r="DC14" s="1117"/>
      <c r="DD14" s="1117"/>
      <c r="DE14" s="1117"/>
      <c r="DF14" s="1117"/>
      <c r="DG14" s="1117"/>
      <c r="DH14" s="1117"/>
      <c r="DI14" s="1117"/>
      <c r="DJ14" s="1117"/>
      <c r="DK14" s="1119"/>
      <c r="DL14" s="1119"/>
      <c r="DM14" s="1119"/>
      <c r="DN14" s="1119"/>
      <c r="DO14" s="1119"/>
      <c r="DP14" s="1119"/>
      <c r="DQ14" s="1119"/>
      <c r="DR14" s="1119"/>
      <c r="DS14" s="1119"/>
      <c r="DT14" s="1119"/>
      <c r="DU14" s="1119"/>
    </row>
    <row r="15" spans="1:125" ht="6" customHeight="1">
      <c r="A15" s="1120"/>
      <c r="B15" s="1120"/>
      <c r="C15" s="1120"/>
      <c r="D15" s="1120"/>
      <c r="E15" s="1120"/>
      <c r="F15" s="1120"/>
      <c r="G15" s="1120"/>
      <c r="H15" s="1120"/>
      <c r="I15" s="1120"/>
      <c r="J15" s="1118"/>
      <c r="K15" s="1118"/>
      <c r="L15" s="1118"/>
      <c r="M15" s="1118"/>
      <c r="N15" s="1118"/>
      <c r="O15" s="1118"/>
      <c r="P15" s="1118"/>
      <c r="Q15" s="1118"/>
      <c r="R15" s="1118"/>
      <c r="S15" s="1118"/>
      <c r="T15" s="1118"/>
      <c r="U15" s="148"/>
      <c r="V15" s="148"/>
      <c r="W15" s="1117"/>
      <c r="X15" s="1117"/>
      <c r="Y15" s="1117"/>
      <c r="Z15" s="1117"/>
      <c r="AA15" s="1117"/>
      <c r="AB15" s="1117"/>
      <c r="AC15" s="1117"/>
      <c r="AD15" s="1117"/>
      <c r="AE15" s="1119"/>
      <c r="AF15" s="1119"/>
      <c r="AG15" s="1119"/>
      <c r="AH15" s="1119"/>
      <c r="AI15" s="1119"/>
      <c r="AJ15" s="1119"/>
      <c r="AK15" s="1119"/>
      <c r="AL15" s="1119"/>
      <c r="AM15" s="1119"/>
      <c r="AN15" s="1119"/>
      <c r="AO15" s="1119"/>
      <c r="AP15" s="148"/>
      <c r="AQ15" s="148"/>
      <c r="AR15" s="1117"/>
      <c r="AS15" s="1117"/>
      <c r="AT15" s="1117"/>
      <c r="AU15" s="1117"/>
      <c r="AV15" s="1117"/>
      <c r="AW15" s="1117"/>
      <c r="AX15" s="1117"/>
      <c r="AY15" s="1117"/>
      <c r="AZ15" s="1119"/>
      <c r="BA15" s="1119"/>
      <c r="BB15" s="1119"/>
      <c r="BC15" s="1119"/>
      <c r="BD15" s="1119"/>
      <c r="BE15" s="1119"/>
      <c r="BF15" s="1119"/>
      <c r="BG15" s="1119"/>
      <c r="BH15" s="1119"/>
      <c r="BI15" s="1119"/>
      <c r="BJ15" s="1119"/>
      <c r="BK15" s="148"/>
      <c r="BL15" s="148"/>
      <c r="BM15" s="1117"/>
      <c r="BN15" s="1117"/>
      <c r="BO15" s="1117"/>
      <c r="BP15" s="1117"/>
      <c r="BQ15" s="1117"/>
      <c r="BR15" s="1117"/>
      <c r="BS15" s="1117"/>
      <c r="BT15" s="1117"/>
      <c r="BU15" s="1119"/>
      <c r="BV15" s="1119"/>
      <c r="BW15" s="1119"/>
      <c r="BX15" s="1119"/>
      <c r="BY15" s="1119"/>
      <c r="BZ15" s="1119"/>
      <c r="CA15" s="1119"/>
      <c r="CB15" s="1119"/>
      <c r="CC15" s="1119"/>
      <c r="CD15" s="1119"/>
      <c r="CE15" s="1119"/>
      <c r="CF15" s="148"/>
      <c r="CG15" s="148"/>
      <c r="CH15" s="1117"/>
      <c r="CI15" s="1117"/>
      <c r="CJ15" s="1117"/>
      <c r="CK15" s="1117"/>
      <c r="CL15" s="1117"/>
      <c r="CM15" s="1117"/>
      <c r="CN15" s="1117"/>
      <c r="CO15" s="1117"/>
      <c r="CP15" s="1119"/>
      <c r="CQ15" s="1119"/>
      <c r="CR15" s="1119"/>
      <c r="CS15" s="1119"/>
      <c r="CT15" s="1119"/>
      <c r="CU15" s="1119"/>
      <c r="CV15" s="1119"/>
      <c r="CW15" s="1119"/>
      <c r="CX15" s="1119"/>
      <c r="CY15" s="1119"/>
      <c r="CZ15" s="1119"/>
      <c r="DA15" s="148"/>
      <c r="DB15" s="148"/>
      <c r="DC15" s="1117"/>
      <c r="DD15" s="1117"/>
      <c r="DE15" s="1117"/>
      <c r="DF15" s="1117"/>
      <c r="DG15" s="1117"/>
      <c r="DH15" s="1117"/>
      <c r="DI15" s="1117"/>
      <c r="DJ15" s="1117"/>
      <c r="DK15" s="1119"/>
      <c r="DL15" s="1119"/>
      <c r="DM15" s="1119"/>
      <c r="DN15" s="1119"/>
      <c r="DO15" s="1119"/>
      <c r="DP15" s="1119"/>
      <c r="DQ15" s="1119"/>
      <c r="DR15" s="1119"/>
      <c r="DS15" s="1119"/>
      <c r="DT15" s="1119"/>
      <c r="DU15" s="1119"/>
    </row>
    <row r="16" spans="1:125" ht="6" customHeight="1">
      <c r="A16" s="1117" t="s">
        <v>489</v>
      </c>
      <c r="B16" s="1117"/>
      <c r="C16" s="1117"/>
      <c r="D16" s="1117"/>
      <c r="E16" s="1117"/>
      <c r="F16" s="1117"/>
      <c r="G16" s="1117"/>
      <c r="H16" s="1117"/>
      <c r="I16" s="1117"/>
      <c r="J16" s="1121">
        <v>32496</v>
      </c>
      <c r="K16" s="1122"/>
      <c r="L16" s="1122"/>
      <c r="M16" s="1122"/>
      <c r="N16" s="1122"/>
      <c r="O16" s="1122"/>
      <c r="P16" s="1122"/>
      <c r="Q16" s="1122"/>
      <c r="R16" s="1122"/>
      <c r="S16" s="1122"/>
      <c r="T16" s="1122"/>
      <c r="U16" s="148"/>
      <c r="V16" s="148"/>
      <c r="W16" s="1117" t="s">
        <v>489</v>
      </c>
      <c r="X16" s="1117"/>
      <c r="Y16" s="1117"/>
      <c r="Z16" s="1117"/>
      <c r="AA16" s="1117"/>
      <c r="AB16" s="1117"/>
      <c r="AC16" s="1117"/>
      <c r="AD16" s="1117"/>
      <c r="AE16" s="1123"/>
      <c r="AF16" s="1123"/>
      <c r="AG16" s="1123"/>
      <c r="AH16" s="1123"/>
      <c r="AI16" s="1123"/>
      <c r="AJ16" s="1123"/>
      <c r="AK16" s="1123"/>
      <c r="AL16" s="1123"/>
      <c r="AM16" s="1123"/>
      <c r="AN16" s="1123"/>
      <c r="AO16" s="1123"/>
      <c r="AP16" s="148"/>
      <c r="AQ16" s="148"/>
      <c r="AR16" s="1117" t="s">
        <v>489</v>
      </c>
      <c r="AS16" s="1117"/>
      <c r="AT16" s="1117"/>
      <c r="AU16" s="1117"/>
      <c r="AV16" s="1117"/>
      <c r="AW16" s="1117"/>
      <c r="AX16" s="1117"/>
      <c r="AY16" s="1117"/>
      <c r="AZ16" s="1123"/>
      <c r="BA16" s="1123"/>
      <c r="BB16" s="1123"/>
      <c r="BC16" s="1123"/>
      <c r="BD16" s="1123"/>
      <c r="BE16" s="1123"/>
      <c r="BF16" s="1123"/>
      <c r="BG16" s="1123"/>
      <c r="BH16" s="1123"/>
      <c r="BI16" s="1123"/>
      <c r="BJ16" s="1123"/>
      <c r="BK16" s="148"/>
      <c r="BL16" s="148"/>
      <c r="BM16" s="1117" t="s">
        <v>489</v>
      </c>
      <c r="BN16" s="1117"/>
      <c r="BO16" s="1117"/>
      <c r="BP16" s="1117"/>
      <c r="BQ16" s="1117"/>
      <c r="BR16" s="1117"/>
      <c r="BS16" s="1117"/>
      <c r="BT16" s="1117"/>
      <c r="BU16" s="1123"/>
      <c r="BV16" s="1123"/>
      <c r="BW16" s="1123"/>
      <c r="BX16" s="1123"/>
      <c r="BY16" s="1123"/>
      <c r="BZ16" s="1123"/>
      <c r="CA16" s="1123"/>
      <c r="CB16" s="1123"/>
      <c r="CC16" s="1123"/>
      <c r="CD16" s="1123"/>
      <c r="CE16" s="1123"/>
      <c r="CF16" s="148"/>
      <c r="CG16" s="148"/>
      <c r="CH16" s="1117" t="s">
        <v>489</v>
      </c>
      <c r="CI16" s="1117"/>
      <c r="CJ16" s="1117"/>
      <c r="CK16" s="1117"/>
      <c r="CL16" s="1117"/>
      <c r="CM16" s="1117"/>
      <c r="CN16" s="1117"/>
      <c r="CO16" s="1117"/>
      <c r="CP16" s="1123"/>
      <c r="CQ16" s="1123"/>
      <c r="CR16" s="1123"/>
      <c r="CS16" s="1123"/>
      <c r="CT16" s="1123"/>
      <c r="CU16" s="1123"/>
      <c r="CV16" s="1123"/>
      <c r="CW16" s="1123"/>
      <c r="CX16" s="1123"/>
      <c r="CY16" s="1123"/>
      <c r="CZ16" s="1123"/>
      <c r="DA16" s="148"/>
      <c r="DB16" s="148"/>
      <c r="DC16" s="1117" t="s">
        <v>489</v>
      </c>
      <c r="DD16" s="1117"/>
      <c r="DE16" s="1117"/>
      <c r="DF16" s="1117"/>
      <c r="DG16" s="1117"/>
      <c r="DH16" s="1117"/>
      <c r="DI16" s="1117"/>
      <c r="DJ16" s="1117"/>
      <c r="DK16" s="1123"/>
      <c r="DL16" s="1123"/>
      <c r="DM16" s="1123"/>
      <c r="DN16" s="1123"/>
      <c r="DO16" s="1123"/>
      <c r="DP16" s="1123"/>
      <c r="DQ16" s="1123"/>
      <c r="DR16" s="1123"/>
      <c r="DS16" s="1123"/>
      <c r="DT16" s="1123"/>
      <c r="DU16" s="1123"/>
    </row>
    <row r="17" spans="1:125" ht="6" customHeight="1">
      <c r="A17" s="1117"/>
      <c r="B17" s="1117"/>
      <c r="C17" s="1117"/>
      <c r="D17" s="1117"/>
      <c r="E17" s="1117"/>
      <c r="F17" s="1117"/>
      <c r="G17" s="1117"/>
      <c r="H17" s="1117"/>
      <c r="I17" s="1117"/>
      <c r="J17" s="1122"/>
      <c r="K17" s="1122"/>
      <c r="L17" s="1122"/>
      <c r="M17" s="1122"/>
      <c r="N17" s="1122"/>
      <c r="O17" s="1122"/>
      <c r="P17" s="1122"/>
      <c r="Q17" s="1122"/>
      <c r="R17" s="1122"/>
      <c r="S17" s="1122"/>
      <c r="T17" s="1122"/>
      <c r="U17" s="148"/>
      <c r="V17" s="148"/>
      <c r="W17" s="1117"/>
      <c r="X17" s="1117"/>
      <c r="Y17" s="1117"/>
      <c r="Z17" s="1117"/>
      <c r="AA17" s="1117"/>
      <c r="AB17" s="1117"/>
      <c r="AC17" s="1117"/>
      <c r="AD17" s="1117"/>
      <c r="AE17" s="1123"/>
      <c r="AF17" s="1123"/>
      <c r="AG17" s="1123"/>
      <c r="AH17" s="1123"/>
      <c r="AI17" s="1123"/>
      <c r="AJ17" s="1123"/>
      <c r="AK17" s="1123"/>
      <c r="AL17" s="1123"/>
      <c r="AM17" s="1123"/>
      <c r="AN17" s="1123"/>
      <c r="AO17" s="1123"/>
      <c r="AP17" s="148"/>
      <c r="AQ17" s="148"/>
      <c r="AR17" s="1117"/>
      <c r="AS17" s="1117"/>
      <c r="AT17" s="1117"/>
      <c r="AU17" s="1117"/>
      <c r="AV17" s="1117"/>
      <c r="AW17" s="1117"/>
      <c r="AX17" s="1117"/>
      <c r="AY17" s="1117"/>
      <c r="AZ17" s="1123"/>
      <c r="BA17" s="1123"/>
      <c r="BB17" s="1123"/>
      <c r="BC17" s="1123"/>
      <c r="BD17" s="1123"/>
      <c r="BE17" s="1123"/>
      <c r="BF17" s="1123"/>
      <c r="BG17" s="1123"/>
      <c r="BH17" s="1123"/>
      <c r="BI17" s="1123"/>
      <c r="BJ17" s="1123"/>
      <c r="BK17" s="148"/>
      <c r="BL17" s="148"/>
      <c r="BM17" s="1117"/>
      <c r="BN17" s="1117"/>
      <c r="BO17" s="1117"/>
      <c r="BP17" s="1117"/>
      <c r="BQ17" s="1117"/>
      <c r="BR17" s="1117"/>
      <c r="BS17" s="1117"/>
      <c r="BT17" s="1117"/>
      <c r="BU17" s="1123"/>
      <c r="BV17" s="1123"/>
      <c r="BW17" s="1123"/>
      <c r="BX17" s="1123"/>
      <c r="BY17" s="1123"/>
      <c r="BZ17" s="1123"/>
      <c r="CA17" s="1123"/>
      <c r="CB17" s="1123"/>
      <c r="CC17" s="1123"/>
      <c r="CD17" s="1123"/>
      <c r="CE17" s="1123"/>
      <c r="CF17" s="148"/>
      <c r="CG17" s="148"/>
      <c r="CH17" s="1117"/>
      <c r="CI17" s="1117"/>
      <c r="CJ17" s="1117"/>
      <c r="CK17" s="1117"/>
      <c r="CL17" s="1117"/>
      <c r="CM17" s="1117"/>
      <c r="CN17" s="1117"/>
      <c r="CO17" s="1117"/>
      <c r="CP17" s="1123"/>
      <c r="CQ17" s="1123"/>
      <c r="CR17" s="1123"/>
      <c r="CS17" s="1123"/>
      <c r="CT17" s="1123"/>
      <c r="CU17" s="1123"/>
      <c r="CV17" s="1123"/>
      <c r="CW17" s="1123"/>
      <c r="CX17" s="1123"/>
      <c r="CY17" s="1123"/>
      <c r="CZ17" s="1123"/>
      <c r="DA17" s="148"/>
      <c r="DB17" s="148"/>
      <c r="DC17" s="1117"/>
      <c r="DD17" s="1117"/>
      <c r="DE17" s="1117"/>
      <c r="DF17" s="1117"/>
      <c r="DG17" s="1117"/>
      <c r="DH17" s="1117"/>
      <c r="DI17" s="1117"/>
      <c r="DJ17" s="1117"/>
      <c r="DK17" s="1123"/>
      <c r="DL17" s="1123"/>
      <c r="DM17" s="1123"/>
      <c r="DN17" s="1123"/>
      <c r="DO17" s="1123"/>
      <c r="DP17" s="1123"/>
      <c r="DQ17" s="1123"/>
      <c r="DR17" s="1123"/>
      <c r="DS17" s="1123"/>
      <c r="DT17" s="1123"/>
      <c r="DU17" s="1123"/>
    </row>
    <row r="18" spans="1:125" ht="6" customHeight="1">
      <c r="A18" s="1117"/>
      <c r="B18" s="1117"/>
      <c r="C18" s="1117"/>
      <c r="D18" s="1117"/>
      <c r="E18" s="1117"/>
      <c r="F18" s="1117"/>
      <c r="G18" s="1117"/>
      <c r="H18" s="1117"/>
      <c r="I18" s="1117"/>
      <c r="J18" s="1122"/>
      <c r="K18" s="1122"/>
      <c r="L18" s="1122"/>
      <c r="M18" s="1122"/>
      <c r="N18" s="1122"/>
      <c r="O18" s="1122"/>
      <c r="P18" s="1122"/>
      <c r="Q18" s="1122"/>
      <c r="R18" s="1122"/>
      <c r="S18" s="1122"/>
      <c r="T18" s="1122"/>
      <c r="U18" s="148"/>
      <c r="V18" s="148"/>
      <c r="W18" s="1117"/>
      <c r="X18" s="1117"/>
      <c r="Y18" s="1117"/>
      <c r="Z18" s="1117"/>
      <c r="AA18" s="1117"/>
      <c r="AB18" s="1117"/>
      <c r="AC18" s="1117"/>
      <c r="AD18" s="1117"/>
      <c r="AE18" s="1123"/>
      <c r="AF18" s="1123"/>
      <c r="AG18" s="1123"/>
      <c r="AH18" s="1123"/>
      <c r="AI18" s="1123"/>
      <c r="AJ18" s="1123"/>
      <c r="AK18" s="1123"/>
      <c r="AL18" s="1123"/>
      <c r="AM18" s="1123"/>
      <c r="AN18" s="1123"/>
      <c r="AO18" s="1123"/>
      <c r="AP18" s="148"/>
      <c r="AQ18" s="148"/>
      <c r="AR18" s="1117"/>
      <c r="AS18" s="1117"/>
      <c r="AT18" s="1117"/>
      <c r="AU18" s="1117"/>
      <c r="AV18" s="1117"/>
      <c r="AW18" s="1117"/>
      <c r="AX18" s="1117"/>
      <c r="AY18" s="1117"/>
      <c r="AZ18" s="1123"/>
      <c r="BA18" s="1123"/>
      <c r="BB18" s="1123"/>
      <c r="BC18" s="1123"/>
      <c r="BD18" s="1123"/>
      <c r="BE18" s="1123"/>
      <c r="BF18" s="1123"/>
      <c r="BG18" s="1123"/>
      <c r="BH18" s="1123"/>
      <c r="BI18" s="1123"/>
      <c r="BJ18" s="1123"/>
      <c r="BK18" s="148"/>
      <c r="BL18" s="148"/>
      <c r="BM18" s="1117"/>
      <c r="BN18" s="1117"/>
      <c r="BO18" s="1117"/>
      <c r="BP18" s="1117"/>
      <c r="BQ18" s="1117"/>
      <c r="BR18" s="1117"/>
      <c r="BS18" s="1117"/>
      <c r="BT18" s="1117"/>
      <c r="BU18" s="1123"/>
      <c r="BV18" s="1123"/>
      <c r="BW18" s="1123"/>
      <c r="BX18" s="1123"/>
      <c r="BY18" s="1123"/>
      <c r="BZ18" s="1123"/>
      <c r="CA18" s="1123"/>
      <c r="CB18" s="1123"/>
      <c r="CC18" s="1123"/>
      <c r="CD18" s="1123"/>
      <c r="CE18" s="1123"/>
      <c r="CF18" s="148"/>
      <c r="CG18" s="148"/>
      <c r="CH18" s="1117"/>
      <c r="CI18" s="1117"/>
      <c r="CJ18" s="1117"/>
      <c r="CK18" s="1117"/>
      <c r="CL18" s="1117"/>
      <c r="CM18" s="1117"/>
      <c r="CN18" s="1117"/>
      <c r="CO18" s="1117"/>
      <c r="CP18" s="1123"/>
      <c r="CQ18" s="1123"/>
      <c r="CR18" s="1123"/>
      <c r="CS18" s="1123"/>
      <c r="CT18" s="1123"/>
      <c r="CU18" s="1123"/>
      <c r="CV18" s="1123"/>
      <c r="CW18" s="1123"/>
      <c r="CX18" s="1123"/>
      <c r="CY18" s="1123"/>
      <c r="CZ18" s="1123"/>
      <c r="DA18" s="148"/>
      <c r="DB18" s="148"/>
      <c r="DC18" s="1117"/>
      <c r="DD18" s="1117"/>
      <c r="DE18" s="1117"/>
      <c r="DF18" s="1117"/>
      <c r="DG18" s="1117"/>
      <c r="DH18" s="1117"/>
      <c r="DI18" s="1117"/>
      <c r="DJ18" s="1117"/>
      <c r="DK18" s="1123"/>
      <c r="DL18" s="1123"/>
      <c r="DM18" s="1123"/>
      <c r="DN18" s="1123"/>
      <c r="DO18" s="1123"/>
      <c r="DP18" s="1123"/>
      <c r="DQ18" s="1123"/>
      <c r="DR18" s="1123"/>
      <c r="DS18" s="1123"/>
      <c r="DT18" s="1123"/>
      <c r="DU18" s="1123"/>
    </row>
    <row r="19" spans="1:125" ht="6" customHeight="1">
      <c r="A19" s="275"/>
      <c r="B19" s="276"/>
      <c r="C19" s="276"/>
      <c r="D19" s="276"/>
      <c r="E19" s="276"/>
      <c r="F19" s="276"/>
      <c r="G19" s="276"/>
      <c r="H19" s="276"/>
      <c r="I19" s="276"/>
      <c r="J19" s="276"/>
      <c r="K19" s="276"/>
      <c r="L19" s="276"/>
      <c r="M19" s="276"/>
      <c r="N19" s="276"/>
      <c r="O19" s="276"/>
      <c r="P19" s="276"/>
      <c r="Q19" s="276"/>
      <c r="R19" s="276"/>
      <c r="S19" s="276"/>
      <c r="T19" s="277"/>
      <c r="U19" s="148"/>
      <c r="V19" s="148"/>
      <c r="W19" s="1117" t="s">
        <v>490</v>
      </c>
      <c r="X19" s="1117"/>
      <c r="Y19" s="1117"/>
      <c r="Z19" s="1117"/>
      <c r="AA19" s="1117"/>
      <c r="AB19" s="1117"/>
      <c r="AC19" s="1117"/>
      <c r="AD19" s="1117"/>
      <c r="AE19" s="1124" t="s">
        <v>491</v>
      </c>
      <c r="AF19" s="1124"/>
      <c r="AG19" s="1124"/>
      <c r="AH19" s="1124"/>
      <c r="AI19" s="1124"/>
      <c r="AJ19" s="1124"/>
      <c r="AK19" s="1124"/>
      <c r="AL19" s="1124"/>
      <c r="AM19" s="1124"/>
      <c r="AN19" s="1124"/>
      <c r="AO19" s="1124"/>
      <c r="AP19" s="148"/>
      <c r="AQ19" s="148"/>
      <c r="AR19" s="1117" t="s">
        <v>490</v>
      </c>
      <c r="AS19" s="1117"/>
      <c r="AT19" s="1117"/>
      <c r="AU19" s="1117"/>
      <c r="AV19" s="1117"/>
      <c r="AW19" s="1117"/>
      <c r="AX19" s="1117"/>
      <c r="AY19" s="1117"/>
      <c r="AZ19" s="1124" t="s">
        <v>491</v>
      </c>
      <c r="BA19" s="1124"/>
      <c r="BB19" s="1124"/>
      <c r="BC19" s="1124"/>
      <c r="BD19" s="1124"/>
      <c r="BE19" s="1124"/>
      <c r="BF19" s="1124"/>
      <c r="BG19" s="1124"/>
      <c r="BH19" s="1124"/>
      <c r="BI19" s="1124"/>
      <c r="BJ19" s="1124"/>
      <c r="BK19" s="148"/>
      <c r="BL19" s="148"/>
      <c r="BM19" s="1117" t="s">
        <v>490</v>
      </c>
      <c r="BN19" s="1117"/>
      <c r="BO19" s="1117"/>
      <c r="BP19" s="1117"/>
      <c r="BQ19" s="1117"/>
      <c r="BR19" s="1117"/>
      <c r="BS19" s="1117"/>
      <c r="BT19" s="1117"/>
      <c r="BU19" s="1124" t="s">
        <v>491</v>
      </c>
      <c r="BV19" s="1124"/>
      <c r="BW19" s="1124"/>
      <c r="BX19" s="1124"/>
      <c r="BY19" s="1124"/>
      <c r="BZ19" s="1124"/>
      <c r="CA19" s="1124"/>
      <c r="CB19" s="1124"/>
      <c r="CC19" s="1124"/>
      <c r="CD19" s="1124"/>
      <c r="CE19" s="1124"/>
      <c r="CF19" s="148"/>
      <c r="CG19" s="148"/>
      <c r="CH19" s="1117" t="s">
        <v>490</v>
      </c>
      <c r="CI19" s="1117"/>
      <c r="CJ19" s="1117"/>
      <c r="CK19" s="1117"/>
      <c r="CL19" s="1117"/>
      <c r="CM19" s="1117"/>
      <c r="CN19" s="1117"/>
      <c r="CO19" s="1117"/>
      <c r="CP19" s="1124" t="s">
        <v>491</v>
      </c>
      <c r="CQ19" s="1124"/>
      <c r="CR19" s="1124"/>
      <c r="CS19" s="1124"/>
      <c r="CT19" s="1124"/>
      <c r="CU19" s="1124"/>
      <c r="CV19" s="1124"/>
      <c r="CW19" s="1124"/>
      <c r="CX19" s="1124"/>
      <c r="CY19" s="1124"/>
      <c r="CZ19" s="1124"/>
      <c r="DA19" s="148"/>
      <c r="DB19" s="148"/>
      <c r="DC19" s="1117" t="s">
        <v>490</v>
      </c>
      <c r="DD19" s="1117"/>
      <c r="DE19" s="1117"/>
      <c r="DF19" s="1117"/>
      <c r="DG19" s="1117"/>
      <c r="DH19" s="1117"/>
      <c r="DI19" s="1117"/>
      <c r="DJ19" s="1117"/>
      <c r="DK19" s="1124" t="s">
        <v>491</v>
      </c>
      <c r="DL19" s="1124"/>
      <c r="DM19" s="1124"/>
      <c r="DN19" s="1124"/>
      <c r="DO19" s="1124"/>
      <c r="DP19" s="1124"/>
      <c r="DQ19" s="1124"/>
      <c r="DR19" s="1124"/>
      <c r="DS19" s="1124"/>
      <c r="DT19" s="1124"/>
      <c r="DU19" s="1124"/>
    </row>
    <row r="20" spans="1:125" ht="6" customHeight="1">
      <c r="A20" s="278"/>
      <c r="B20" s="148"/>
      <c r="C20" s="148"/>
      <c r="D20" s="148"/>
      <c r="E20" s="148"/>
      <c r="F20" s="148"/>
      <c r="G20" s="148"/>
      <c r="H20" s="148"/>
      <c r="I20" s="148"/>
      <c r="J20" s="148"/>
      <c r="K20" s="148"/>
      <c r="L20" s="148"/>
      <c r="M20" s="148"/>
      <c r="N20" s="148"/>
      <c r="O20" s="148"/>
      <c r="P20" s="148"/>
      <c r="Q20" s="148"/>
      <c r="R20" s="148"/>
      <c r="S20" s="148"/>
      <c r="T20" s="279"/>
      <c r="U20" s="148"/>
      <c r="V20" s="148"/>
      <c r="W20" s="1117"/>
      <c r="X20" s="1117"/>
      <c r="Y20" s="1117"/>
      <c r="Z20" s="1117"/>
      <c r="AA20" s="1117"/>
      <c r="AB20" s="1117"/>
      <c r="AC20" s="1117"/>
      <c r="AD20" s="1117"/>
      <c r="AE20" s="1124"/>
      <c r="AF20" s="1124"/>
      <c r="AG20" s="1124"/>
      <c r="AH20" s="1124"/>
      <c r="AI20" s="1124"/>
      <c r="AJ20" s="1124"/>
      <c r="AK20" s="1124"/>
      <c r="AL20" s="1124"/>
      <c r="AM20" s="1124"/>
      <c r="AN20" s="1124"/>
      <c r="AO20" s="1124"/>
      <c r="AP20" s="148"/>
      <c r="AQ20" s="148"/>
      <c r="AR20" s="1117"/>
      <c r="AS20" s="1117"/>
      <c r="AT20" s="1117"/>
      <c r="AU20" s="1117"/>
      <c r="AV20" s="1117"/>
      <c r="AW20" s="1117"/>
      <c r="AX20" s="1117"/>
      <c r="AY20" s="1117"/>
      <c r="AZ20" s="1124"/>
      <c r="BA20" s="1124"/>
      <c r="BB20" s="1124"/>
      <c r="BC20" s="1124"/>
      <c r="BD20" s="1124"/>
      <c r="BE20" s="1124"/>
      <c r="BF20" s="1124"/>
      <c r="BG20" s="1124"/>
      <c r="BH20" s="1124"/>
      <c r="BI20" s="1124"/>
      <c r="BJ20" s="1124"/>
      <c r="BK20" s="148"/>
      <c r="BL20" s="148"/>
      <c r="BM20" s="1117"/>
      <c r="BN20" s="1117"/>
      <c r="BO20" s="1117"/>
      <c r="BP20" s="1117"/>
      <c r="BQ20" s="1117"/>
      <c r="BR20" s="1117"/>
      <c r="BS20" s="1117"/>
      <c r="BT20" s="1117"/>
      <c r="BU20" s="1124"/>
      <c r="BV20" s="1124"/>
      <c r="BW20" s="1124"/>
      <c r="BX20" s="1124"/>
      <c r="BY20" s="1124"/>
      <c r="BZ20" s="1124"/>
      <c r="CA20" s="1124"/>
      <c r="CB20" s="1124"/>
      <c r="CC20" s="1124"/>
      <c r="CD20" s="1124"/>
      <c r="CE20" s="1124"/>
      <c r="CF20" s="148"/>
      <c r="CG20" s="148"/>
      <c r="CH20" s="1117"/>
      <c r="CI20" s="1117"/>
      <c r="CJ20" s="1117"/>
      <c r="CK20" s="1117"/>
      <c r="CL20" s="1117"/>
      <c r="CM20" s="1117"/>
      <c r="CN20" s="1117"/>
      <c r="CO20" s="1117"/>
      <c r="CP20" s="1124"/>
      <c r="CQ20" s="1124"/>
      <c r="CR20" s="1124"/>
      <c r="CS20" s="1124"/>
      <c r="CT20" s="1124"/>
      <c r="CU20" s="1124"/>
      <c r="CV20" s="1124"/>
      <c r="CW20" s="1124"/>
      <c r="CX20" s="1124"/>
      <c r="CY20" s="1124"/>
      <c r="CZ20" s="1124"/>
      <c r="DA20" s="148"/>
      <c r="DB20" s="148"/>
      <c r="DC20" s="1117"/>
      <c r="DD20" s="1117"/>
      <c r="DE20" s="1117"/>
      <c r="DF20" s="1117"/>
      <c r="DG20" s="1117"/>
      <c r="DH20" s="1117"/>
      <c r="DI20" s="1117"/>
      <c r="DJ20" s="1117"/>
      <c r="DK20" s="1124"/>
      <c r="DL20" s="1124"/>
      <c r="DM20" s="1124"/>
      <c r="DN20" s="1124"/>
      <c r="DO20" s="1124"/>
      <c r="DP20" s="1124"/>
      <c r="DQ20" s="1124"/>
      <c r="DR20" s="1124"/>
      <c r="DS20" s="1124"/>
      <c r="DT20" s="1124"/>
      <c r="DU20" s="1124"/>
    </row>
    <row r="21" spans="1:125" ht="6" customHeight="1">
      <c r="A21" s="278"/>
      <c r="B21" s="148"/>
      <c r="C21" s="148"/>
      <c r="D21" s="148"/>
      <c r="E21" s="148"/>
      <c r="F21" s="148"/>
      <c r="G21" s="148"/>
      <c r="H21" s="148"/>
      <c r="I21" s="148"/>
      <c r="J21" s="148"/>
      <c r="K21" s="148"/>
      <c r="L21" s="148"/>
      <c r="M21" s="148"/>
      <c r="N21" s="148"/>
      <c r="O21" s="148"/>
      <c r="P21" s="148"/>
      <c r="Q21" s="148"/>
      <c r="R21" s="148"/>
      <c r="S21" s="148"/>
      <c r="T21" s="279"/>
      <c r="U21" s="148"/>
      <c r="V21" s="148"/>
      <c r="W21" s="1117"/>
      <c r="X21" s="1117"/>
      <c r="Y21" s="1117"/>
      <c r="Z21" s="1117"/>
      <c r="AA21" s="1117"/>
      <c r="AB21" s="1117"/>
      <c r="AC21" s="1117"/>
      <c r="AD21" s="1117"/>
      <c r="AE21" s="1124"/>
      <c r="AF21" s="1124"/>
      <c r="AG21" s="1124"/>
      <c r="AH21" s="1124"/>
      <c r="AI21" s="1124"/>
      <c r="AJ21" s="1124"/>
      <c r="AK21" s="1124"/>
      <c r="AL21" s="1124"/>
      <c r="AM21" s="1124"/>
      <c r="AN21" s="1124"/>
      <c r="AO21" s="1124"/>
      <c r="AP21" s="148"/>
      <c r="AQ21" s="148"/>
      <c r="AR21" s="1117"/>
      <c r="AS21" s="1117"/>
      <c r="AT21" s="1117"/>
      <c r="AU21" s="1117"/>
      <c r="AV21" s="1117"/>
      <c r="AW21" s="1117"/>
      <c r="AX21" s="1117"/>
      <c r="AY21" s="1117"/>
      <c r="AZ21" s="1124"/>
      <c r="BA21" s="1124"/>
      <c r="BB21" s="1124"/>
      <c r="BC21" s="1124"/>
      <c r="BD21" s="1124"/>
      <c r="BE21" s="1124"/>
      <c r="BF21" s="1124"/>
      <c r="BG21" s="1124"/>
      <c r="BH21" s="1124"/>
      <c r="BI21" s="1124"/>
      <c r="BJ21" s="1124"/>
      <c r="BK21" s="148"/>
      <c r="BL21" s="148"/>
      <c r="BM21" s="1117"/>
      <c r="BN21" s="1117"/>
      <c r="BO21" s="1117"/>
      <c r="BP21" s="1117"/>
      <c r="BQ21" s="1117"/>
      <c r="BR21" s="1117"/>
      <c r="BS21" s="1117"/>
      <c r="BT21" s="1117"/>
      <c r="BU21" s="1124"/>
      <c r="BV21" s="1124"/>
      <c r="BW21" s="1124"/>
      <c r="BX21" s="1124"/>
      <c r="BY21" s="1124"/>
      <c r="BZ21" s="1124"/>
      <c r="CA21" s="1124"/>
      <c r="CB21" s="1124"/>
      <c r="CC21" s="1124"/>
      <c r="CD21" s="1124"/>
      <c r="CE21" s="1124"/>
      <c r="CF21" s="148"/>
      <c r="CG21" s="148"/>
      <c r="CH21" s="1117"/>
      <c r="CI21" s="1117"/>
      <c r="CJ21" s="1117"/>
      <c r="CK21" s="1117"/>
      <c r="CL21" s="1117"/>
      <c r="CM21" s="1117"/>
      <c r="CN21" s="1117"/>
      <c r="CO21" s="1117"/>
      <c r="CP21" s="1124"/>
      <c r="CQ21" s="1124"/>
      <c r="CR21" s="1124"/>
      <c r="CS21" s="1124"/>
      <c r="CT21" s="1124"/>
      <c r="CU21" s="1124"/>
      <c r="CV21" s="1124"/>
      <c r="CW21" s="1124"/>
      <c r="CX21" s="1124"/>
      <c r="CY21" s="1124"/>
      <c r="CZ21" s="1124"/>
      <c r="DA21" s="148"/>
      <c r="DB21" s="148"/>
      <c r="DC21" s="1117"/>
      <c r="DD21" s="1117"/>
      <c r="DE21" s="1117"/>
      <c r="DF21" s="1117"/>
      <c r="DG21" s="1117"/>
      <c r="DH21" s="1117"/>
      <c r="DI21" s="1117"/>
      <c r="DJ21" s="1117"/>
      <c r="DK21" s="1124"/>
      <c r="DL21" s="1124"/>
      <c r="DM21" s="1124"/>
      <c r="DN21" s="1124"/>
      <c r="DO21" s="1124"/>
      <c r="DP21" s="1124"/>
      <c r="DQ21" s="1124"/>
      <c r="DR21" s="1124"/>
      <c r="DS21" s="1124"/>
      <c r="DT21" s="1124"/>
      <c r="DU21" s="1124"/>
    </row>
    <row r="22" spans="1:125" ht="6" customHeight="1">
      <c r="A22" s="278"/>
      <c r="B22" s="148"/>
      <c r="C22" s="148"/>
      <c r="D22" s="148"/>
      <c r="E22" s="148"/>
      <c r="F22" s="148"/>
      <c r="G22" s="148"/>
      <c r="H22" s="148"/>
      <c r="I22" s="148"/>
      <c r="J22" s="148"/>
      <c r="K22" s="148"/>
      <c r="L22" s="148"/>
      <c r="M22" s="148"/>
      <c r="N22" s="148"/>
      <c r="O22" s="148"/>
      <c r="P22" s="148"/>
      <c r="Q22" s="148"/>
      <c r="R22" s="148"/>
      <c r="S22" s="148"/>
      <c r="T22" s="279"/>
      <c r="U22" s="148"/>
      <c r="V22" s="148"/>
      <c r="W22" s="275"/>
      <c r="X22" s="276"/>
      <c r="Y22" s="276"/>
      <c r="Z22" s="276"/>
      <c r="AA22" s="276"/>
      <c r="AB22" s="276"/>
      <c r="AC22" s="276"/>
      <c r="AD22" s="276"/>
      <c r="AE22" s="276"/>
      <c r="AF22" s="276"/>
      <c r="AG22" s="276"/>
      <c r="AH22" s="276"/>
      <c r="AI22" s="276"/>
      <c r="AJ22" s="276"/>
      <c r="AK22" s="276"/>
      <c r="AL22" s="276"/>
      <c r="AM22" s="276"/>
      <c r="AN22" s="276"/>
      <c r="AO22" s="277"/>
      <c r="AP22" s="148"/>
      <c r="AQ22" s="148"/>
      <c r="AR22" s="275"/>
      <c r="AS22" s="276"/>
      <c r="AT22" s="276"/>
      <c r="AU22" s="276"/>
      <c r="AV22" s="276"/>
      <c r="AW22" s="276"/>
      <c r="AX22" s="276"/>
      <c r="AY22" s="276"/>
      <c r="AZ22" s="276"/>
      <c r="BA22" s="276"/>
      <c r="BB22" s="276"/>
      <c r="BC22" s="276"/>
      <c r="BD22" s="276"/>
      <c r="BE22" s="276"/>
      <c r="BF22" s="276"/>
      <c r="BG22" s="276"/>
      <c r="BH22" s="276"/>
      <c r="BI22" s="276"/>
      <c r="BJ22" s="277"/>
      <c r="BK22" s="148"/>
      <c r="BL22" s="148"/>
      <c r="BM22" s="275"/>
      <c r="BN22" s="276"/>
      <c r="BO22" s="276"/>
      <c r="BP22" s="276"/>
      <c r="BQ22" s="276"/>
      <c r="BR22" s="276"/>
      <c r="BS22" s="276"/>
      <c r="BT22" s="276"/>
      <c r="BU22" s="276"/>
      <c r="BV22" s="276"/>
      <c r="BW22" s="276"/>
      <c r="BX22" s="276"/>
      <c r="BY22" s="276"/>
      <c r="BZ22" s="276"/>
      <c r="CA22" s="276"/>
      <c r="CB22" s="276"/>
      <c r="CC22" s="276"/>
      <c r="CD22" s="276"/>
      <c r="CE22" s="277"/>
      <c r="CF22" s="148"/>
      <c r="CG22" s="148"/>
      <c r="CH22" s="275"/>
      <c r="CI22" s="276"/>
      <c r="CJ22" s="276"/>
      <c r="CK22" s="276"/>
      <c r="CL22" s="276"/>
      <c r="CM22" s="276"/>
      <c r="CN22" s="276"/>
      <c r="CO22" s="276"/>
      <c r="CP22" s="276"/>
      <c r="CQ22" s="276"/>
      <c r="CR22" s="276"/>
      <c r="CS22" s="276"/>
      <c r="CT22" s="276"/>
      <c r="CU22" s="276"/>
      <c r="CV22" s="276"/>
      <c r="CW22" s="276"/>
      <c r="CX22" s="276"/>
      <c r="CY22" s="276"/>
      <c r="CZ22" s="277"/>
      <c r="DA22" s="148"/>
      <c r="DB22" s="148"/>
      <c r="DC22" s="275"/>
      <c r="DD22" s="276"/>
      <c r="DE22" s="276"/>
      <c r="DF22" s="276"/>
      <c r="DG22" s="276"/>
      <c r="DH22" s="276"/>
      <c r="DI22" s="276"/>
      <c r="DJ22" s="276"/>
      <c r="DK22" s="276"/>
      <c r="DL22" s="276"/>
      <c r="DM22" s="276"/>
      <c r="DN22" s="276"/>
      <c r="DO22" s="276"/>
      <c r="DP22" s="276"/>
      <c r="DQ22" s="276"/>
      <c r="DR22" s="276"/>
      <c r="DS22" s="276"/>
      <c r="DT22" s="276"/>
      <c r="DU22" s="277"/>
    </row>
    <row r="23" spans="1:125" ht="6" customHeight="1">
      <c r="A23" s="278"/>
      <c r="B23" s="148"/>
      <c r="C23" s="148"/>
      <c r="D23" s="148"/>
      <c r="E23" s="148"/>
      <c r="F23" s="148"/>
      <c r="G23" s="148"/>
      <c r="H23" s="148"/>
      <c r="I23" s="148"/>
      <c r="J23" s="148"/>
      <c r="K23" s="148"/>
      <c r="L23" s="148"/>
      <c r="M23" s="148"/>
      <c r="N23" s="148"/>
      <c r="O23" s="148"/>
      <c r="P23" s="148"/>
      <c r="Q23" s="148"/>
      <c r="R23" s="148"/>
      <c r="S23" s="148"/>
      <c r="T23" s="279"/>
      <c r="U23" s="148"/>
      <c r="V23" s="148"/>
      <c r="W23" s="278"/>
      <c r="X23" s="148"/>
      <c r="Y23" s="148"/>
      <c r="Z23" s="148"/>
      <c r="AA23" s="148"/>
      <c r="AB23" s="148"/>
      <c r="AC23" s="148"/>
      <c r="AD23" s="148"/>
      <c r="AE23" s="148"/>
      <c r="AF23" s="148"/>
      <c r="AG23" s="148"/>
      <c r="AH23" s="148"/>
      <c r="AI23" s="148"/>
      <c r="AJ23" s="148"/>
      <c r="AK23" s="148"/>
      <c r="AL23" s="148"/>
      <c r="AM23" s="148"/>
      <c r="AN23" s="148"/>
      <c r="AO23" s="279"/>
      <c r="AP23" s="148"/>
      <c r="AQ23" s="148"/>
      <c r="AR23" s="278"/>
      <c r="AS23" s="148"/>
      <c r="AT23" s="148"/>
      <c r="AU23" s="148"/>
      <c r="AV23" s="148"/>
      <c r="AW23" s="148"/>
      <c r="AX23" s="148"/>
      <c r="AY23" s="148"/>
      <c r="AZ23" s="148"/>
      <c r="BA23" s="148"/>
      <c r="BB23" s="148"/>
      <c r="BC23" s="148"/>
      <c r="BD23" s="148"/>
      <c r="BE23" s="148"/>
      <c r="BF23" s="148"/>
      <c r="BG23" s="148"/>
      <c r="BH23" s="148"/>
      <c r="BI23" s="148"/>
      <c r="BJ23" s="279"/>
      <c r="BK23" s="148"/>
      <c r="BL23" s="148"/>
      <c r="BM23" s="278"/>
      <c r="BN23" s="148"/>
      <c r="BO23" s="148"/>
      <c r="BP23" s="148"/>
      <c r="BQ23" s="148"/>
      <c r="BR23" s="148"/>
      <c r="BS23" s="148"/>
      <c r="BT23" s="148"/>
      <c r="BU23" s="148"/>
      <c r="BV23" s="148"/>
      <c r="BW23" s="148"/>
      <c r="BX23" s="148"/>
      <c r="BY23" s="148"/>
      <c r="BZ23" s="148"/>
      <c r="CA23" s="148"/>
      <c r="CB23" s="148"/>
      <c r="CC23" s="148"/>
      <c r="CD23" s="148"/>
      <c r="CE23" s="279"/>
      <c r="CF23" s="148"/>
      <c r="CG23" s="148"/>
      <c r="CH23" s="278"/>
      <c r="CI23" s="148"/>
      <c r="CJ23" s="148"/>
      <c r="CK23" s="148"/>
      <c r="CL23" s="148"/>
      <c r="CM23" s="148"/>
      <c r="CN23" s="148"/>
      <c r="CO23" s="148"/>
      <c r="CP23" s="148"/>
      <c r="CQ23" s="148"/>
      <c r="CR23" s="148"/>
      <c r="CS23" s="148"/>
      <c r="CT23" s="148"/>
      <c r="CU23" s="148"/>
      <c r="CV23" s="148"/>
      <c r="CW23" s="148"/>
      <c r="CX23" s="148"/>
      <c r="CY23" s="148"/>
      <c r="CZ23" s="279"/>
      <c r="DA23" s="148"/>
      <c r="DB23" s="148"/>
      <c r="DC23" s="278"/>
      <c r="DD23" s="148"/>
      <c r="DE23" s="148"/>
      <c r="DF23" s="148"/>
      <c r="DG23" s="148"/>
      <c r="DH23" s="148"/>
      <c r="DI23" s="148"/>
      <c r="DJ23" s="148"/>
      <c r="DK23" s="148"/>
      <c r="DL23" s="148"/>
      <c r="DM23" s="148"/>
      <c r="DN23" s="148"/>
      <c r="DO23" s="148"/>
      <c r="DP23" s="148"/>
      <c r="DQ23" s="148"/>
      <c r="DR23" s="148"/>
      <c r="DS23" s="148"/>
      <c r="DT23" s="148"/>
      <c r="DU23" s="279"/>
    </row>
    <row r="24" spans="1:125" ht="6" customHeight="1">
      <c r="A24" s="278"/>
      <c r="B24" s="148"/>
      <c r="C24" s="148"/>
      <c r="D24" s="148"/>
      <c r="E24" s="148"/>
      <c r="F24" s="148"/>
      <c r="G24" s="148"/>
      <c r="H24" s="148"/>
      <c r="I24" s="148"/>
      <c r="J24" s="148"/>
      <c r="K24" s="148"/>
      <c r="L24" s="148"/>
      <c r="M24" s="148"/>
      <c r="N24" s="148"/>
      <c r="O24" s="148"/>
      <c r="P24" s="148"/>
      <c r="Q24" s="148"/>
      <c r="R24" s="148"/>
      <c r="S24" s="148"/>
      <c r="T24" s="279"/>
      <c r="U24" s="148"/>
      <c r="V24" s="148"/>
      <c r="W24" s="278"/>
      <c r="X24" s="148"/>
      <c r="Y24" s="148"/>
      <c r="Z24" s="148"/>
      <c r="AA24" s="148"/>
      <c r="AB24" s="148"/>
      <c r="AC24" s="148"/>
      <c r="AD24" s="148"/>
      <c r="AE24" s="148"/>
      <c r="AF24" s="148"/>
      <c r="AG24" s="148"/>
      <c r="AH24" s="148"/>
      <c r="AI24" s="148"/>
      <c r="AJ24" s="148"/>
      <c r="AK24" s="148"/>
      <c r="AL24" s="148"/>
      <c r="AM24" s="148"/>
      <c r="AN24" s="148"/>
      <c r="AO24" s="279"/>
      <c r="AP24" s="148"/>
      <c r="AQ24" s="148"/>
      <c r="AR24" s="278"/>
      <c r="AS24" s="148"/>
      <c r="AT24" s="148"/>
      <c r="AU24" s="148"/>
      <c r="AV24" s="148"/>
      <c r="AW24" s="148"/>
      <c r="AX24" s="148"/>
      <c r="AY24" s="148"/>
      <c r="AZ24" s="148"/>
      <c r="BA24" s="148"/>
      <c r="BB24" s="148"/>
      <c r="BC24" s="148"/>
      <c r="BD24" s="148"/>
      <c r="BE24" s="148"/>
      <c r="BF24" s="148"/>
      <c r="BG24" s="148"/>
      <c r="BH24" s="148"/>
      <c r="BI24" s="148"/>
      <c r="BJ24" s="279"/>
      <c r="BK24" s="148"/>
      <c r="BL24" s="148"/>
      <c r="BM24" s="278"/>
      <c r="BN24" s="148"/>
      <c r="BO24" s="148"/>
      <c r="BP24" s="148"/>
      <c r="BQ24" s="148"/>
      <c r="BR24" s="148"/>
      <c r="BS24" s="148"/>
      <c r="BT24" s="148"/>
      <c r="BU24" s="148"/>
      <c r="BV24" s="148"/>
      <c r="BW24" s="148"/>
      <c r="BX24" s="148"/>
      <c r="BY24" s="148"/>
      <c r="BZ24" s="148"/>
      <c r="CA24" s="148"/>
      <c r="CB24" s="148"/>
      <c r="CC24" s="148"/>
      <c r="CD24" s="148"/>
      <c r="CE24" s="279"/>
      <c r="CF24" s="148"/>
      <c r="CG24" s="148"/>
      <c r="CH24" s="278"/>
      <c r="CI24" s="148"/>
      <c r="CJ24" s="148"/>
      <c r="CK24" s="148"/>
      <c r="CL24" s="148"/>
      <c r="CM24" s="148"/>
      <c r="CN24" s="148"/>
      <c r="CO24" s="148"/>
      <c r="CP24" s="148"/>
      <c r="CQ24" s="148"/>
      <c r="CR24" s="148"/>
      <c r="CS24" s="148"/>
      <c r="CT24" s="148"/>
      <c r="CU24" s="148"/>
      <c r="CV24" s="148"/>
      <c r="CW24" s="148"/>
      <c r="CX24" s="148"/>
      <c r="CY24" s="148"/>
      <c r="CZ24" s="279"/>
      <c r="DA24" s="148"/>
      <c r="DB24" s="148"/>
      <c r="DC24" s="278"/>
      <c r="DD24" s="148"/>
      <c r="DE24" s="148"/>
      <c r="DF24" s="148"/>
      <c r="DG24" s="148"/>
      <c r="DH24" s="148"/>
      <c r="DI24" s="148"/>
      <c r="DJ24" s="148"/>
      <c r="DK24" s="148"/>
      <c r="DL24" s="148"/>
      <c r="DM24" s="148"/>
      <c r="DN24" s="148"/>
      <c r="DO24" s="148"/>
      <c r="DP24" s="148"/>
      <c r="DQ24" s="148"/>
      <c r="DR24" s="148"/>
      <c r="DS24" s="148"/>
      <c r="DT24" s="148"/>
      <c r="DU24" s="279"/>
    </row>
    <row r="25" spans="1:125" ht="6" customHeight="1">
      <c r="A25" s="278"/>
      <c r="B25" s="148"/>
      <c r="C25" s="148"/>
      <c r="D25" s="148"/>
      <c r="E25" s="148"/>
      <c r="F25" s="148"/>
      <c r="G25" s="148"/>
      <c r="H25" s="148"/>
      <c r="I25" s="148"/>
      <c r="J25" s="148"/>
      <c r="K25" s="148"/>
      <c r="L25" s="148"/>
      <c r="M25" s="148"/>
      <c r="N25" s="148"/>
      <c r="O25" s="148"/>
      <c r="P25" s="148"/>
      <c r="Q25" s="148"/>
      <c r="R25" s="148"/>
      <c r="S25" s="148"/>
      <c r="T25" s="279"/>
      <c r="U25" s="148"/>
      <c r="V25" s="148"/>
      <c r="W25" s="278"/>
      <c r="X25" s="148"/>
      <c r="Y25" s="148"/>
      <c r="Z25" s="148"/>
      <c r="AA25" s="148"/>
      <c r="AB25" s="148"/>
      <c r="AC25" s="148"/>
      <c r="AD25" s="148"/>
      <c r="AE25" s="148"/>
      <c r="AF25" s="148"/>
      <c r="AG25" s="148"/>
      <c r="AH25" s="148"/>
      <c r="AI25" s="148"/>
      <c r="AJ25" s="148"/>
      <c r="AK25" s="148"/>
      <c r="AL25" s="148"/>
      <c r="AM25" s="148"/>
      <c r="AN25" s="148"/>
      <c r="AO25" s="279"/>
      <c r="AP25" s="148"/>
      <c r="AQ25" s="148"/>
      <c r="AR25" s="278"/>
      <c r="AS25" s="148"/>
      <c r="AT25" s="148"/>
      <c r="AU25" s="148"/>
      <c r="AV25" s="148"/>
      <c r="AW25" s="148"/>
      <c r="AX25" s="148"/>
      <c r="AY25" s="148"/>
      <c r="AZ25" s="148"/>
      <c r="BA25" s="148"/>
      <c r="BB25" s="148"/>
      <c r="BC25" s="148"/>
      <c r="BD25" s="148"/>
      <c r="BE25" s="148"/>
      <c r="BF25" s="148"/>
      <c r="BG25" s="148"/>
      <c r="BH25" s="148"/>
      <c r="BI25" s="148"/>
      <c r="BJ25" s="279"/>
      <c r="BK25" s="148"/>
      <c r="BL25" s="148"/>
      <c r="BM25" s="278"/>
      <c r="BN25" s="148"/>
      <c r="BO25" s="148"/>
      <c r="BP25" s="148"/>
      <c r="BQ25" s="148"/>
      <c r="BR25" s="148"/>
      <c r="BS25" s="148"/>
      <c r="BT25" s="148"/>
      <c r="BU25" s="148"/>
      <c r="BV25" s="148"/>
      <c r="BW25" s="148"/>
      <c r="BX25" s="148"/>
      <c r="BY25" s="148"/>
      <c r="BZ25" s="148"/>
      <c r="CA25" s="148"/>
      <c r="CB25" s="148"/>
      <c r="CC25" s="148"/>
      <c r="CD25" s="148"/>
      <c r="CE25" s="279"/>
      <c r="CF25" s="148"/>
      <c r="CG25" s="148"/>
      <c r="CH25" s="278"/>
      <c r="CI25" s="148"/>
      <c r="CJ25" s="148"/>
      <c r="CK25" s="148"/>
      <c r="CL25" s="148"/>
      <c r="CM25" s="148"/>
      <c r="CN25" s="148"/>
      <c r="CO25" s="148"/>
      <c r="CP25" s="148"/>
      <c r="CQ25" s="148"/>
      <c r="CR25" s="148"/>
      <c r="CS25" s="148"/>
      <c r="CT25" s="148"/>
      <c r="CU25" s="148"/>
      <c r="CV25" s="148"/>
      <c r="CW25" s="148"/>
      <c r="CX25" s="148"/>
      <c r="CY25" s="148"/>
      <c r="CZ25" s="279"/>
      <c r="DA25" s="148"/>
      <c r="DB25" s="148"/>
      <c r="DC25" s="278"/>
      <c r="DD25" s="148"/>
      <c r="DE25" s="148"/>
      <c r="DF25" s="148"/>
      <c r="DG25" s="148"/>
      <c r="DH25" s="148"/>
      <c r="DI25" s="148"/>
      <c r="DJ25" s="148"/>
      <c r="DK25" s="148"/>
      <c r="DL25" s="148"/>
      <c r="DM25" s="148"/>
      <c r="DN25" s="148"/>
      <c r="DO25" s="148"/>
      <c r="DP25" s="148"/>
      <c r="DQ25" s="148"/>
      <c r="DR25" s="148"/>
      <c r="DS25" s="148"/>
      <c r="DT25" s="148"/>
      <c r="DU25" s="279"/>
    </row>
    <row r="26" spans="1:125" ht="6" customHeight="1">
      <c r="A26" s="278"/>
      <c r="B26" s="148"/>
      <c r="C26" s="148"/>
      <c r="D26" s="148"/>
      <c r="E26" s="148"/>
      <c r="F26" s="148"/>
      <c r="G26" s="148"/>
      <c r="H26" s="148"/>
      <c r="I26" s="148"/>
      <c r="J26" s="148"/>
      <c r="K26" s="148"/>
      <c r="L26" s="148"/>
      <c r="M26" s="148"/>
      <c r="N26" s="148"/>
      <c r="O26" s="148"/>
      <c r="P26" s="148"/>
      <c r="Q26" s="148"/>
      <c r="R26" s="148"/>
      <c r="S26" s="148"/>
      <c r="T26" s="279"/>
      <c r="U26" s="221"/>
      <c r="V26" s="221"/>
      <c r="W26" s="278"/>
      <c r="X26" s="148"/>
      <c r="Y26" s="148"/>
      <c r="Z26" s="148"/>
      <c r="AA26" s="148"/>
      <c r="AB26" s="148"/>
      <c r="AC26" s="148"/>
      <c r="AD26" s="148"/>
      <c r="AE26" s="148"/>
      <c r="AF26" s="148"/>
      <c r="AG26" s="148"/>
      <c r="AH26" s="148"/>
      <c r="AI26" s="148"/>
      <c r="AJ26" s="148"/>
      <c r="AK26" s="148"/>
      <c r="AL26" s="148"/>
      <c r="AM26" s="148"/>
      <c r="AN26" s="148"/>
      <c r="AO26" s="279"/>
      <c r="AP26" s="221"/>
      <c r="AQ26" s="221"/>
      <c r="AR26" s="278"/>
      <c r="AS26" s="148"/>
      <c r="AT26" s="148"/>
      <c r="AU26" s="148"/>
      <c r="AV26" s="148"/>
      <c r="AW26" s="148"/>
      <c r="AX26" s="148"/>
      <c r="AY26" s="148"/>
      <c r="AZ26" s="148"/>
      <c r="BA26" s="148"/>
      <c r="BB26" s="148"/>
      <c r="BC26" s="148"/>
      <c r="BD26" s="148"/>
      <c r="BE26" s="148"/>
      <c r="BF26" s="148"/>
      <c r="BG26" s="148"/>
      <c r="BH26" s="148"/>
      <c r="BI26" s="148"/>
      <c r="BJ26" s="279"/>
      <c r="BK26" s="221"/>
      <c r="BL26" s="221"/>
      <c r="BM26" s="278"/>
      <c r="BN26" s="148"/>
      <c r="BO26" s="148"/>
      <c r="BP26" s="148"/>
      <c r="BQ26" s="148"/>
      <c r="BR26" s="148"/>
      <c r="BS26" s="148"/>
      <c r="BT26" s="148"/>
      <c r="BU26" s="148"/>
      <c r="BV26" s="148"/>
      <c r="BW26" s="148"/>
      <c r="BX26" s="148"/>
      <c r="BY26" s="148"/>
      <c r="BZ26" s="148"/>
      <c r="CA26" s="148"/>
      <c r="CB26" s="148"/>
      <c r="CC26" s="148"/>
      <c r="CD26" s="148"/>
      <c r="CE26" s="279"/>
      <c r="CF26" s="221"/>
      <c r="CG26" s="221"/>
      <c r="CH26" s="278"/>
      <c r="CI26" s="148"/>
      <c r="CJ26" s="148"/>
      <c r="CK26" s="148"/>
      <c r="CL26" s="148"/>
      <c r="CM26" s="148"/>
      <c r="CN26" s="148"/>
      <c r="CO26" s="148"/>
      <c r="CP26" s="148"/>
      <c r="CQ26" s="148"/>
      <c r="CR26" s="148"/>
      <c r="CS26" s="148"/>
      <c r="CT26" s="148"/>
      <c r="CU26" s="148"/>
      <c r="CV26" s="148"/>
      <c r="CW26" s="148"/>
      <c r="CX26" s="148"/>
      <c r="CY26" s="148"/>
      <c r="CZ26" s="279"/>
      <c r="DA26" s="221"/>
      <c r="DB26" s="221"/>
      <c r="DC26" s="278"/>
      <c r="DD26" s="148"/>
      <c r="DE26" s="148"/>
      <c r="DF26" s="148"/>
      <c r="DG26" s="148"/>
      <c r="DH26" s="148"/>
      <c r="DI26" s="148"/>
      <c r="DJ26" s="148"/>
      <c r="DK26" s="148"/>
      <c r="DL26" s="148"/>
      <c r="DM26" s="148"/>
      <c r="DN26" s="148"/>
      <c r="DO26" s="148"/>
      <c r="DP26" s="148"/>
      <c r="DQ26" s="148"/>
      <c r="DR26" s="148"/>
      <c r="DS26" s="148"/>
      <c r="DT26" s="148"/>
      <c r="DU26" s="279"/>
    </row>
    <row r="27" spans="1:125" ht="6" customHeight="1">
      <c r="A27" s="278"/>
      <c r="B27" s="148"/>
      <c r="C27" s="148"/>
      <c r="D27" s="148"/>
      <c r="E27" s="148"/>
      <c r="F27" s="148"/>
      <c r="G27" s="221"/>
      <c r="H27" s="221"/>
      <c r="I27" s="221"/>
      <c r="J27" s="221"/>
      <c r="K27" s="221"/>
      <c r="L27" s="221"/>
      <c r="M27" s="221"/>
      <c r="N27" s="221"/>
      <c r="O27" s="221"/>
      <c r="P27" s="148"/>
      <c r="Q27" s="148"/>
      <c r="R27" s="148"/>
      <c r="S27" s="148"/>
      <c r="T27" s="279"/>
      <c r="U27" s="148"/>
      <c r="V27" s="222"/>
      <c r="W27" s="278"/>
      <c r="X27" s="148"/>
      <c r="Y27" s="148"/>
      <c r="Z27" s="148"/>
      <c r="AA27" s="148"/>
      <c r="AB27" s="148"/>
      <c r="AC27" s="148"/>
      <c r="AD27" s="148"/>
      <c r="AE27" s="148"/>
      <c r="AF27" s="148"/>
      <c r="AG27" s="148"/>
      <c r="AH27" s="148"/>
      <c r="AI27" s="148"/>
      <c r="AJ27" s="148"/>
      <c r="AK27" s="148"/>
      <c r="AL27" s="148"/>
      <c r="AM27" s="148"/>
      <c r="AN27" s="148"/>
      <c r="AO27" s="279"/>
      <c r="AP27" s="223"/>
      <c r="AQ27" s="223"/>
      <c r="AR27" s="278"/>
      <c r="AS27" s="148"/>
      <c r="AT27" s="148"/>
      <c r="AU27" s="148"/>
      <c r="AV27" s="148"/>
      <c r="AW27" s="148"/>
      <c r="AX27" s="148"/>
      <c r="AY27" s="148"/>
      <c r="AZ27" s="148"/>
      <c r="BA27" s="148"/>
      <c r="BB27" s="148"/>
      <c r="BC27" s="148"/>
      <c r="BD27" s="148"/>
      <c r="BE27" s="148"/>
      <c r="BF27" s="148"/>
      <c r="BG27" s="148"/>
      <c r="BH27" s="148"/>
      <c r="BI27" s="148"/>
      <c r="BJ27" s="279"/>
      <c r="BK27" s="223"/>
      <c r="BL27" s="223"/>
      <c r="BM27" s="278"/>
      <c r="BN27" s="148"/>
      <c r="BO27" s="148"/>
      <c r="BP27" s="148"/>
      <c r="BQ27" s="148"/>
      <c r="BR27" s="148"/>
      <c r="BS27" s="148"/>
      <c r="BT27" s="148"/>
      <c r="BU27" s="148"/>
      <c r="BV27" s="148"/>
      <c r="BW27" s="148"/>
      <c r="BX27" s="148"/>
      <c r="BY27" s="148"/>
      <c r="BZ27" s="148"/>
      <c r="CA27" s="148"/>
      <c r="CB27" s="148"/>
      <c r="CC27" s="148"/>
      <c r="CD27" s="148"/>
      <c r="CE27" s="279"/>
      <c r="CF27" s="223"/>
      <c r="CG27" s="223"/>
      <c r="CH27" s="278"/>
      <c r="CI27" s="148"/>
      <c r="CJ27" s="148"/>
      <c r="CK27" s="148"/>
      <c r="CL27" s="148"/>
      <c r="CM27" s="148"/>
      <c r="CN27" s="148"/>
      <c r="CO27" s="148"/>
      <c r="CP27" s="148"/>
      <c r="CQ27" s="148"/>
      <c r="CR27" s="148"/>
      <c r="CS27" s="148"/>
      <c r="CT27" s="148"/>
      <c r="CU27" s="148"/>
      <c r="CV27" s="148"/>
      <c r="CW27" s="148"/>
      <c r="CX27" s="148"/>
      <c r="CY27" s="148"/>
      <c r="CZ27" s="279"/>
      <c r="DA27" s="223"/>
      <c r="DB27" s="223"/>
      <c r="DC27" s="278"/>
      <c r="DD27" s="148"/>
      <c r="DE27" s="148"/>
      <c r="DF27" s="148"/>
      <c r="DG27" s="148"/>
      <c r="DH27" s="148"/>
      <c r="DI27" s="148"/>
      <c r="DJ27" s="148"/>
      <c r="DK27" s="148"/>
      <c r="DL27" s="148"/>
      <c r="DM27" s="148"/>
      <c r="DN27" s="148"/>
      <c r="DO27" s="148"/>
      <c r="DP27" s="148"/>
      <c r="DQ27" s="148"/>
      <c r="DR27" s="148"/>
      <c r="DS27" s="148"/>
      <c r="DT27" s="148"/>
      <c r="DU27" s="279"/>
    </row>
    <row r="28" spans="1:125" ht="6" customHeight="1">
      <c r="A28" s="278"/>
      <c r="B28" s="148"/>
      <c r="C28" s="148"/>
      <c r="D28" s="148"/>
      <c r="E28" s="148"/>
      <c r="F28" s="224"/>
      <c r="G28" s="1125" t="s">
        <v>492</v>
      </c>
      <c r="H28" s="1126"/>
      <c r="I28" s="1126"/>
      <c r="J28" s="1126"/>
      <c r="K28" s="1126"/>
      <c r="L28" s="1126"/>
      <c r="M28" s="1126"/>
      <c r="N28" s="1126"/>
      <c r="O28" s="1127"/>
      <c r="P28" s="225"/>
      <c r="Q28" s="148"/>
      <c r="R28" s="148"/>
      <c r="S28" s="148"/>
      <c r="T28" s="279"/>
      <c r="U28" s="148"/>
      <c r="V28" s="225"/>
      <c r="W28" s="278"/>
      <c r="X28" s="148"/>
      <c r="Y28" s="148"/>
      <c r="Z28" s="148"/>
      <c r="AA28" s="148"/>
      <c r="AB28" s="1125" t="s">
        <v>492</v>
      </c>
      <c r="AC28" s="1126"/>
      <c r="AD28" s="1126"/>
      <c r="AE28" s="1126"/>
      <c r="AF28" s="1126"/>
      <c r="AG28" s="1126"/>
      <c r="AH28" s="1126"/>
      <c r="AI28" s="1126"/>
      <c r="AJ28" s="1127"/>
      <c r="AK28" s="148"/>
      <c r="AL28" s="148"/>
      <c r="AM28" s="148"/>
      <c r="AN28" s="148"/>
      <c r="AO28" s="279"/>
      <c r="AP28" s="148"/>
      <c r="AQ28" s="148"/>
      <c r="AR28" s="278"/>
      <c r="AS28" s="148"/>
      <c r="AT28" s="148"/>
      <c r="AU28" s="148"/>
      <c r="AV28" s="148"/>
      <c r="AW28" s="1125" t="s">
        <v>492</v>
      </c>
      <c r="AX28" s="1126"/>
      <c r="AY28" s="1126"/>
      <c r="AZ28" s="1126"/>
      <c r="BA28" s="1126"/>
      <c r="BB28" s="1126"/>
      <c r="BC28" s="1126"/>
      <c r="BD28" s="1126"/>
      <c r="BE28" s="1127"/>
      <c r="BF28" s="148"/>
      <c r="BG28" s="148"/>
      <c r="BH28" s="148"/>
      <c r="BI28" s="148"/>
      <c r="BJ28" s="279"/>
      <c r="BK28" s="148"/>
      <c r="BL28" s="148"/>
      <c r="BM28" s="278"/>
      <c r="BN28" s="148"/>
      <c r="BO28" s="148"/>
      <c r="BP28" s="148"/>
      <c r="BQ28" s="148"/>
      <c r="BR28" s="1125" t="s">
        <v>493</v>
      </c>
      <c r="BS28" s="1126"/>
      <c r="BT28" s="1126"/>
      <c r="BU28" s="1126"/>
      <c r="BV28" s="1126"/>
      <c r="BW28" s="1126"/>
      <c r="BX28" s="1126"/>
      <c r="BY28" s="1126"/>
      <c r="BZ28" s="1127"/>
      <c r="CA28" s="148"/>
      <c r="CB28" s="148"/>
      <c r="CC28" s="148"/>
      <c r="CD28" s="148"/>
      <c r="CE28" s="279"/>
      <c r="CF28" s="148"/>
      <c r="CG28" s="148"/>
      <c r="CH28" s="278"/>
      <c r="CI28" s="148"/>
      <c r="CJ28" s="148"/>
      <c r="CK28" s="148"/>
      <c r="CL28" s="148"/>
      <c r="CM28" s="1125" t="s">
        <v>492</v>
      </c>
      <c r="CN28" s="1126"/>
      <c r="CO28" s="1126"/>
      <c r="CP28" s="1126"/>
      <c r="CQ28" s="1126"/>
      <c r="CR28" s="1126"/>
      <c r="CS28" s="1126"/>
      <c r="CT28" s="1126"/>
      <c r="CU28" s="1127"/>
      <c r="CV28" s="148"/>
      <c r="CW28" s="148"/>
      <c r="CX28" s="148"/>
      <c r="CY28" s="148"/>
      <c r="CZ28" s="279"/>
      <c r="DA28" s="148"/>
      <c r="DB28" s="148"/>
      <c r="DC28" s="278"/>
      <c r="DD28" s="148"/>
      <c r="DE28" s="148"/>
      <c r="DF28" s="148"/>
      <c r="DG28" s="148"/>
      <c r="DH28" s="1125" t="s">
        <v>492</v>
      </c>
      <c r="DI28" s="1126"/>
      <c r="DJ28" s="1126"/>
      <c r="DK28" s="1126"/>
      <c r="DL28" s="1126"/>
      <c r="DM28" s="1126"/>
      <c r="DN28" s="1126"/>
      <c r="DO28" s="1126"/>
      <c r="DP28" s="1127"/>
      <c r="DQ28" s="148"/>
      <c r="DR28" s="148"/>
      <c r="DS28" s="148"/>
      <c r="DT28" s="148"/>
      <c r="DU28" s="279"/>
    </row>
    <row r="29" spans="1:125" ht="6" customHeight="1">
      <c r="A29" s="278"/>
      <c r="B29" s="148"/>
      <c r="C29" s="148"/>
      <c r="D29" s="148"/>
      <c r="E29" s="148"/>
      <c r="F29" s="224"/>
      <c r="G29" s="1128"/>
      <c r="H29" s="1115"/>
      <c r="I29" s="1115"/>
      <c r="J29" s="1115"/>
      <c r="K29" s="1115"/>
      <c r="L29" s="1115"/>
      <c r="M29" s="1115"/>
      <c r="N29" s="1115"/>
      <c r="O29" s="1129"/>
      <c r="P29" s="225"/>
      <c r="Q29" s="148"/>
      <c r="R29" s="148"/>
      <c r="S29" s="148"/>
      <c r="T29" s="279"/>
      <c r="U29" s="148"/>
      <c r="V29" s="225"/>
      <c r="W29" s="278"/>
      <c r="X29" s="148"/>
      <c r="Y29" s="148"/>
      <c r="Z29" s="148"/>
      <c r="AA29" s="148"/>
      <c r="AB29" s="1128"/>
      <c r="AC29" s="1115"/>
      <c r="AD29" s="1115"/>
      <c r="AE29" s="1115"/>
      <c r="AF29" s="1115"/>
      <c r="AG29" s="1115"/>
      <c r="AH29" s="1115"/>
      <c r="AI29" s="1115"/>
      <c r="AJ29" s="1129"/>
      <c r="AK29" s="148"/>
      <c r="AL29" s="148"/>
      <c r="AM29" s="148"/>
      <c r="AN29" s="148"/>
      <c r="AO29" s="279"/>
      <c r="AP29" s="148"/>
      <c r="AQ29" s="148"/>
      <c r="AR29" s="278"/>
      <c r="AS29" s="148"/>
      <c r="AT29" s="148"/>
      <c r="AU29" s="148"/>
      <c r="AV29" s="148"/>
      <c r="AW29" s="1128"/>
      <c r="AX29" s="1115"/>
      <c r="AY29" s="1115"/>
      <c r="AZ29" s="1115"/>
      <c r="BA29" s="1115"/>
      <c r="BB29" s="1115"/>
      <c r="BC29" s="1115"/>
      <c r="BD29" s="1115"/>
      <c r="BE29" s="1129"/>
      <c r="BF29" s="148"/>
      <c r="BG29" s="148"/>
      <c r="BH29" s="148"/>
      <c r="BI29" s="148"/>
      <c r="BJ29" s="279"/>
      <c r="BK29" s="148"/>
      <c r="BL29" s="148"/>
      <c r="BM29" s="278"/>
      <c r="BN29" s="148"/>
      <c r="BO29" s="148"/>
      <c r="BP29" s="148"/>
      <c r="BQ29" s="148"/>
      <c r="BR29" s="1128"/>
      <c r="BS29" s="1115"/>
      <c r="BT29" s="1115"/>
      <c r="BU29" s="1115"/>
      <c r="BV29" s="1115"/>
      <c r="BW29" s="1115"/>
      <c r="BX29" s="1115"/>
      <c r="BY29" s="1115"/>
      <c r="BZ29" s="1129"/>
      <c r="CA29" s="148"/>
      <c r="CB29" s="148"/>
      <c r="CC29" s="148"/>
      <c r="CD29" s="148"/>
      <c r="CE29" s="279"/>
      <c r="CF29" s="148"/>
      <c r="CG29" s="148"/>
      <c r="CH29" s="278"/>
      <c r="CI29" s="148"/>
      <c r="CJ29" s="148"/>
      <c r="CK29" s="148"/>
      <c r="CL29" s="148"/>
      <c r="CM29" s="1128"/>
      <c r="CN29" s="1115"/>
      <c r="CO29" s="1115"/>
      <c r="CP29" s="1115"/>
      <c r="CQ29" s="1115"/>
      <c r="CR29" s="1115"/>
      <c r="CS29" s="1115"/>
      <c r="CT29" s="1115"/>
      <c r="CU29" s="1129"/>
      <c r="CV29" s="148"/>
      <c r="CW29" s="148"/>
      <c r="CX29" s="148"/>
      <c r="CY29" s="148"/>
      <c r="CZ29" s="279"/>
      <c r="DA29" s="148"/>
      <c r="DB29" s="148"/>
      <c r="DC29" s="278"/>
      <c r="DD29" s="148"/>
      <c r="DE29" s="148"/>
      <c r="DF29" s="148"/>
      <c r="DG29" s="148"/>
      <c r="DH29" s="1128"/>
      <c r="DI29" s="1115"/>
      <c r="DJ29" s="1115"/>
      <c r="DK29" s="1115"/>
      <c r="DL29" s="1115"/>
      <c r="DM29" s="1115"/>
      <c r="DN29" s="1115"/>
      <c r="DO29" s="1115"/>
      <c r="DP29" s="1129"/>
      <c r="DQ29" s="148"/>
      <c r="DR29" s="148"/>
      <c r="DS29" s="148"/>
      <c r="DT29" s="148"/>
      <c r="DU29" s="279"/>
    </row>
    <row r="30" spans="1:125" ht="6" customHeight="1">
      <c r="A30" s="278"/>
      <c r="B30" s="148"/>
      <c r="C30" s="148"/>
      <c r="D30" s="148"/>
      <c r="E30" s="148"/>
      <c r="F30" s="224"/>
      <c r="G30" s="1128"/>
      <c r="H30" s="1115"/>
      <c r="I30" s="1115"/>
      <c r="J30" s="1115"/>
      <c r="K30" s="1115"/>
      <c r="L30" s="1115"/>
      <c r="M30" s="1115"/>
      <c r="N30" s="1115"/>
      <c r="O30" s="1129"/>
      <c r="P30" s="225"/>
      <c r="Q30" s="148"/>
      <c r="R30" s="148"/>
      <c r="S30" s="148"/>
      <c r="T30" s="279"/>
      <c r="U30" s="148"/>
      <c r="V30" s="225"/>
      <c r="W30" s="278"/>
      <c r="X30" s="148"/>
      <c r="Y30" s="148"/>
      <c r="Z30" s="148"/>
      <c r="AA30" s="148"/>
      <c r="AB30" s="1128"/>
      <c r="AC30" s="1115"/>
      <c r="AD30" s="1115"/>
      <c r="AE30" s="1115"/>
      <c r="AF30" s="1115"/>
      <c r="AG30" s="1115"/>
      <c r="AH30" s="1115"/>
      <c r="AI30" s="1115"/>
      <c r="AJ30" s="1129"/>
      <c r="AK30" s="148"/>
      <c r="AL30" s="148"/>
      <c r="AM30" s="148"/>
      <c r="AN30" s="148"/>
      <c r="AO30" s="279"/>
      <c r="AP30" s="148"/>
      <c r="AQ30" s="148"/>
      <c r="AR30" s="278"/>
      <c r="AS30" s="148"/>
      <c r="AT30" s="148"/>
      <c r="AU30" s="148"/>
      <c r="AV30" s="148"/>
      <c r="AW30" s="1128"/>
      <c r="AX30" s="1115"/>
      <c r="AY30" s="1115"/>
      <c r="AZ30" s="1115"/>
      <c r="BA30" s="1115"/>
      <c r="BB30" s="1115"/>
      <c r="BC30" s="1115"/>
      <c r="BD30" s="1115"/>
      <c r="BE30" s="1129"/>
      <c r="BF30" s="148"/>
      <c r="BG30" s="148"/>
      <c r="BH30" s="148"/>
      <c r="BI30" s="148"/>
      <c r="BJ30" s="279"/>
      <c r="BK30" s="148"/>
      <c r="BL30" s="148"/>
      <c r="BM30" s="278"/>
      <c r="BN30" s="148"/>
      <c r="BO30" s="148"/>
      <c r="BP30" s="148"/>
      <c r="BQ30" s="148"/>
      <c r="BR30" s="1128"/>
      <c r="BS30" s="1115"/>
      <c r="BT30" s="1115"/>
      <c r="BU30" s="1115"/>
      <c r="BV30" s="1115"/>
      <c r="BW30" s="1115"/>
      <c r="BX30" s="1115"/>
      <c r="BY30" s="1115"/>
      <c r="BZ30" s="1129"/>
      <c r="CA30" s="148"/>
      <c r="CB30" s="148"/>
      <c r="CC30" s="148"/>
      <c r="CD30" s="148"/>
      <c r="CE30" s="279"/>
      <c r="CF30" s="148"/>
      <c r="CG30" s="148"/>
      <c r="CH30" s="278"/>
      <c r="CI30" s="148"/>
      <c r="CJ30" s="148"/>
      <c r="CK30" s="148"/>
      <c r="CL30" s="148"/>
      <c r="CM30" s="1128"/>
      <c r="CN30" s="1115"/>
      <c r="CO30" s="1115"/>
      <c r="CP30" s="1115"/>
      <c r="CQ30" s="1115"/>
      <c r="CR30" s="1115"/>
      <c r="CS30" s="1115"/>
      <c r="CT30" s="1115"/>
      <c r="CU30" s="1129"/>
      <c r="CV30" s="148"/>
      <c r="CW30" s="148"/>
      <c r="CX30" s="148"/>
      <c r="CY30" s="148"/>
      <c r="CZ30" s="279"/>
      <c r="DA30" s="148"/>
      <c r="DB30" s="148"/>
      <c r="DC30" s="278"/>
      <c r="DD30" s="148"/>
      <c r="DE30" s="148"/>
      <c r="DF30" s="148"/>
      <c r="DG30" s="148"/>
      <c r="DH30" s="1128"/>
      <c r="DI30" s="1115"/>
      <c r="DJ30" s="1115"/>
      <c r="DK30" s="1115"/>
      <c r="DL30" s="1115"/>
      <c r="DM30" s="1115"/>
      <c r="DN30" s="1115"/>
      <c r="DO30" s="1115"/>
      <c r="DP30" s="1129"/>
      <c r="DQ30" s="148"/>
      <c r="DR30" s="148"/>
      <c r="DS30" s="148"/>
      <c r="DT30" s="148"/>
      <c r="DU30" s="279"/>
    </row>
    <row r="31" spans="1:125" ht="6" customHeight="1">
      <c r="A31" s="278"/>
      <c r="B31" s="148"/>
      <c r="C31" s="148"/>
      <c r="D31" s="148"/>
      <c r="E31" s="148"/>
      <c r="F31" s="224"/>
      <c r="G31" s="1128"/>
      <c r="H31" s="1115"/>
      <c r="I31" s="1115"/>
      <c r="J31" s="1115"/>
      <c r="K31" s="1115"/>
      <c r="L31" s="1115"/>
      <c r="M31" s="1115"/>
      <c r="N31" s="1115"/>
      <c r="O31" s="1129"/>
      <c r="P31" s="225"/>
      <c r="Q31" s="148"/>
      <c r="R31" s="148"/>
      <c r="S31" s="148"/>
      <c r="T31" s="279"/>
      <c r="U31" s="148"/>
      <c r="V31" s="225"/>
      <c r="W31" s="278"/>
      <c r="X31" s="148"/>
      <c r="Y31" s="148"/>
      <c r="Z31" s="148"/>
      <c r="AA31" s="148"/>
      <c r="AB31" s="1128"/>
      <c r="AC31" s="1115"/>
      <c r="AD31" s="1115"/>
      <c r="AE31" s="1115"/>
      <c r="AF31" s="1115"/>
      <c r="AG31" s="1115"/>
      <c r="AH31" s="1115"/>
      <c r="AI31" s="1115"/>
      <c r="AJ31" s="1129"/>
      <c r="AK31" s="148"/>
      <c r="AL31" s="148"/>
      <c r="AM31" s="148"/>
      <c r="AN31" s="148"/>
      <c r="AO31" s="279"/>
      <c r="AP31" s="148"/>
      <c r="AQ31" s="148"/>
      <c r="AR31" s="278"/>
      <c r="AS31" s="148"/>
      <c r="AT31" s="148"/>
      <c r="AU31" s="148"/>
      <c r="AV31" s="148"/>
      <c r="AW31" s="1128"/>
      <c r="AX31" s="1115"/>
      <c r="AY31" s="1115"/>
      <c r="AZ31" s="1115"/>
      <c r="BA31" s="1115"/>
      <c r="BB31" s="1115"/>
      <c r="BC31" s="1115"/>
      <c r="BD31" s="1115"/>
      <c r="BE31" s="1129"/>
      <c r="BF31" s="148"/>
      <c r="BG31" s="148"/>
      <c r="BH31" s="148"/>
      <c r="BI31" s="148"/>
      <c r="BJ31" s="279"/>
      <c r="BK31" s="148"/>
      <c r="BL31" s="148"/>
      <c r="BM31" s="278"/>
      <c r="BN31" s="148"/>
      <c r="BO31" s="148"/>
      <c r="BP31" s="148"/>
      <c r="BQ31" s="148"/>
      <c r="BR31" s="1128"/>
      <c r="BS31" s="1115"/>
      <c r="BT31" s="1115"/>
      <c r="BU31" s="1115"/>
      <c r="BV31" s="1115"/>
      <c r="BW31" s="1115"/>
      <c r="BX31" s="1115"/>
      <c r="BY31" s="1115"/>
      <c r="BZ31" s="1129"/>
      <c r="CA31" s="148"/>
      <c r="CB31" s="148"/>
      <c r="CC31" s="148"/>
      <c r="CD31" s="148"/>
      <c r="CE31" s="279"/>
      <c r="CF31" s="148"/>
      <c r="CG31" s="148"/>
      <c r="CH31" s="278"/>
      <c r="CI31" s="148"/>
      <c r="CJ31" s="148"/>
      <c r="CK31" s="148"/>
      <c r="CL31" s="148"/>
      <c r="CM31" s="1128"/>
      <c r="CN31" s="1115"/>
      <c r="CO31" s="1115"/>
      <c r="CP31" s="1115"/>
      <c r="CQ31" s="1115"/>
      <c r="CR31" s="1115"/>
      <c r="CS31" s="1115"/>
      <c r="CT31" s="1115"/>
      <c r="CU31" s="1129"/>
      <c r="CV31" s="148"/>
      <c r="CW31" s="148"/>
      <c r="CX31" s="148"/>
      <c r="CY31" s="148"/>
      <c r="CZ31" s="279"/>
      <c r="DA31" s="148"/>
      <c r="DB31" s="148"/>
      <c r="DC31" s="278"/>
      <c r="DD31" s="148"/>
      <c r="DE31" s="148"/>
      <c r="DF31" s="148"/>
      <c r="DG31" s="148"/>
      <c r="DH31" s="1128"/>
      <c r="DI31" s="1115"/>
      <c r="DJ31" s="1115"/>
      <c r="DK31" s="1115"/>
      <c r="DL31" s="1115"/>
      <c r="DM31" s="1115"/>
      <c r="DN31" s="1115"/>
      <c r="DO31" s="1115"/>
      <c r="DP31" s="1129"/>
      <c r="DQ31" s="148"/>
      <c r="DR31" s="148"/>
      <c r="DS31" s="148"/>
      <c r="DT31" s="148"/>
      <c r="DU31" s="279"/>
    </row>
    <row r="32" spans="1:125" ht="6" customHeight="1">
      <c r="A32" s="278"/>
      <c r="B32" s="148"/>
      <c r="C32" s="148"/>
      <c r="D32" s="148"/>
      <c r="E32" s="148"/>
      <c r="F32" s="224"/>
      <c r="G32" s="1128"/>
      <c r="H32" s="1115"/>
      <c r="I32" s="1115"/>
      <c r="J32" s="1115"/>
      <c r="K32" s="1115"/>
      <c r="L32" s="1115"/>
      <c r="M32" s="1115"/>
      <c r="N32" s="1115"/>
      <c r="O32" s="1129"/>
      <c r="P32" s="225"/>
      <c r="Q32" s="148"/>
      <c r="R32" s="148"/>
      <c r="S32" s="148"/>
      <c r="T32" s="279"/>
      <c r="U32" s="148"/>
      <c r="V32" s="225"/>
      <c r="W32" s="278"/>
      <c r="X32" s="148"/>
      <c r="Y32" s="148"/>
      <c r="Z32" s="148"/>
      <c r="AA32" s="148"/>
      <c r="AB32" s="1128"/>
      <c r="AC32" s="1115"/>
      <c r="AD32" s="1115"/>
      <c r="AE32" s="1115"/>
      <c r="AF32" s="1115"/>
      <c r="AG32" s="1115"/>
      <c r="AH32" s="1115"/>
      <c r="AI32" s="1115"/>
      <c r="AJ32" s="1129"/>
      <c r="AK32" s="148"/>
      <c r="AL32" s="148"/>
      <c r="AM32" s="148"/>
      <c r="AN32" s="148"/>
      <c r="AO32" s="279"/>
      <c r="AP32" s="148"/>
      <c r="AQ32" s="148"/>
      <c r="AR32" s="278"/>
      <c r="AS32" s="148"/>
      <c r="AT32" s="148"/>
      <c r="AU32" s="148"/>
      <c r="AV32" s="148"/>
      <c r="AW32" s="1128"/>
      <c r="AX32" s="1115"/>
      <c r="AY32" s="1115"/>
      <c r="AZ32" s="1115"/>
      <c r="BA32" s="1115"/>
      <c r="BB32" s="1115"/>
      <c r="BC32" s="1115"/>
      <c r="BD32" s="1115"/>
      <c r="BE32" s="1129"/>
      <c r="BF32" s="148"/>
      <c r="BG32" s="148"/>
      <c r="BH32" s="148"/>
      <c r="BI32" s="148"/>
      <c r="BJ32" s="279"/>
      <c r="BK32" s="148"/>
      <c r="BL32" s="148"/>
      <c r="BM32" s="278"/>
      <c r="BN32" s="148"/>
      <c r="BO32" s="148"/>
      <c r="BP32" s="148"/>
      <c r="BQ32" s="148"/>
      <c r="BR32" s="1128"/>
      <c r="BS32" s="1115"/>
      <c r="BT32" s="1115"/>
      <c r="BU32" s="1115"/>
      <c r="BV32" s="1115"/>
      <c r="BW32" s="1115"/>
      <c r="BX32" s="1115"/>
      <c r="BY32" s="1115"/>
      <c r="BZ32" s="1129"/>
      <c r="CA32" s="148"/>
      <c r="CB32" s="148"/>
      <c r="CC32" s="148"/>
      <c r="CD32" s="148"/>
      <c r="CE32" s="279"/>
      <c r="CF32" s="148"/>
      <c r="CG32" s="148"/>
      <c r="CH32" s="278"/>
      <c r="CI32" s="148"/>
      <c r="CJ32" s="148"/>
      <c r="CK32" s="148"/>
      <c r="CL32" s="148"/>
      <c r="CM32" s="1128"/>
      <c r="CN32" s="1115"/>
      <c r="CO32" s="1115"/>
      <c r="CP32" s="1115"/>
      <c r="CQ32" s="1115"/>
      <c r="CR32" s="1115"/>
      <c r="CS32" s="1115"/>
      <c r="CT32" s="1115"/>
      <c r="CU32" s="1129"/>
      <c r="CV32" s="148"/>
      <c r="CW32" s="148"/>
      <c r="CX32" s="148"/>
      <c r="CY32" s="148"/>
      <c r="CZ32" s="279"/>
      <c r="DA32" s="148"/>
      <c r="DB32" s="148"/>
      <c r="DC32" s="278"/>
      <c r="DD32" s="148"/>
      <c r="DE32" s="148"/>
      <c r="DF32" s="148"/>
      <c r="DG32" s="148"/>
      <c r="DH32" s="1128"/>
      <c r="DI32" s="1115"/>
      <c r="DJ32" s="1115"/>
      <c r="DK32" s="1115"/>
      <c r="DL32" s="1115"/>
      <c r="DM32" s="1115"/>
      <c r="DN32" s="1115"/>
      <c r="DO32" s="1115"/>
      <c r="DP32" s="1129"/>
      <c r="DQ32" s="148"/>
      <c r="DR32" s="148"/>
      <c r="DS32" s="148"/>
      <c r="DT32" s="148"/>
      <c r="DU32" s="279"/>
    </row>
    <row r="33" spans="1:125" ht="6" customHeight="1">
      <c r="A33" s="278"/>
      <c r="B33" s="148"/>
      <c r="C33" s="148"/>
      <c r="D33" s="148"/>
      <c r="E33" s="148"/>
      <c r="F33" s="224"/>
      <c r="G33" s="1128"/>
      <c r="H33" s="1115"/>
      <c r="I33" s="1115"/>
      <c r="J33" s="1115"/>
      <c r="K33" s="1115"/>
      <c r="L33" s="1115"/>
      <c r="M33" s="1115"/>
      <c r="N33" s="1115"/>
      <c r="O33" s="1129"/>
      <c r="P33" s="225"/>
      <c r="Q33" s="148"/>
      <c r="R33" s="148"/>
      <c r="S33" s="148"/>
      <c r="T33" s="279"/>
      <c r="U33" s="148"/>
      <c r="V33" s="225"/>
      <c r="W33" s="278"/>
      <c r="X33" s="148"/>
      <c r="Y33" s="148"/>
      <c r="Z33" s="148"/>
      <c r="AA33" s="148"/>
      <c r="AB33" s="1128"/>
      <c r="AC33" s="1115"/>
      <c r="AD33" s="1115"/>
      <c r="AE33" s="1115"/>
      <c r="AF33" s="1115"/>
      <c r="AG33" s="1115"/>
      <c r="AH33" s="1115"/>
      <c r="AI33" s="1115"/>
      <c r="AJ33" s="1129"/>
      <c r="AK33" s="148"/>
      <c r="AL33" s="148"/>
      <c r="AM33" s="148"/>
      <c r="AN33" s="148"/>
      <c r="AO33" s="279"/>
      <c r="AP33" s="148"/>
      <c r="AQ33" s="148"/>
      <c r="AR33" s="278"/>
      <c r="AS33" s="148"/>
      <c r="AT33" s="148"/>
      <c r="AU33" s="148"/>
      <c r="AV33" s="148"/>
      <c r="AW33" s="1128"/>
      <c r="AX33" s="1115"/>
      <c r="AY33" s="1115"/>
      <c r="AZ33" s="1115"/>
      <c r="BA33" s="1115"/>
      <c r="BB33" s="1115"/>
      <c r="BC33" s="1115"/>
      <c r="BD33" s="1115"/>
      <c r="BE33" s="1129"/>
      <c r="BF33" s="148"/>
      <c r="BG33" s="148"/>
      <c r="BH33" s="148"/>
      <c r="BI33" s="148"/>
      <c r="BJ33" s="279"/>
      <c r="BK33" s="148"/>
      <c r="BL33" s="148"/>
      <c r="BM33" s="278"/>
      <c r="BN33" s="148"/>
      <c r="BO33" s="148"/>
      <c r="BP33" s="148"/>
      <c r="BQ33" s="148"/>
      <c r="BR33" s="1128"/>
      <c r="BS33" s="1115"/>
      <c r="BT33" s="1115"/>
      <c r="BU33" s="1115"/>
      <c r="BV33" s="1115"/>
      <c r="BW33" s="1115"/>
      <c r="BX33" s="1115"/>
      <c r="BY33" s="1115"/>
      <c r="BZ33" s="1129"/>
      <c r="CA33" s="148"/>
      <c r="CB33" s="148"/>
      <c r="CC33" s="148"/>
      <c r="CD33" s="148"/>
      <c r="CE33" s="279"/>
      <c r="CF33" s="148"/>
      <c r="CG33" s="148"/>
      <c r="CH33" s="278"/>
      <c r="CI33" s="148"/>
      <c r="CJ33" s="148"/>
      <c r="CK33" s="148"/>
      <c r="CL33" s="148"/>
      <c r="CM33" s="1128"/>
      <c r="CN33" s="1115"/>
      <c r="CO33" s="1115"/>
      <c r="CP33" s="1115"/>
      <c r="CQ33" s="1115"/>
      <c r="CR33" s="1115"/>
      <c r="CS33" s="1115"/>
      <c r="CT33" s="1115"/>
      <c r="CU33" s="1129"/>
      <c r="CV33" s="148"/>
      <c r="CW33" s="148"/>
      <c r="CX33" s="148"/>
      <c r="CY33" s="148"/>
      <c r="CZ33" s="279"/>
      <c r="DA33" s="148"/>
      <c r="DB33" s="148"/>
      <c r="DC33" s="278"/>
      <c r="DD33" s="148"/>
      <c r="DE33" s="148"/>
      <c r="DF33" s="148"/>
      <c r="DG33" s="148"/>
      <c r="DH33" s="1128"/>
      <c r="DI33" s="1115"/>
      <c r="DJ33" s="1115"/>
      <c r="DK33" s="1115"/>
      <c r="DL33" s="1115"/>
      <c r="DM33" s="1115"/>
      <c r="DN33" s="1115"/>
      <c r="DO33" s="1115"/>
      <c r="DP33" s="1129"/>
      <c r="DQ33" s="148"/>
      <c r="DR33" s="148"/>
      <c r="DS33" s="148"/>
      <c r="DT33" s="148"/>
      <c r="DU33" s="279"/>
    </row>
    <row r="34" spans="1:125" ht="6" customHeight="1">
      <c r="A34" s="278"/>
      <c r="B34" s="148"/>
      <c r="C34" s="148"/>
      <c r="D34" s="148"/>
      <c r="E34" s="148"/>
      <c r="F34" s="224"/>
      <c r="G34" s="1128"/>
      <c r="H34" s="1115"/>
      <c r="I34" s="1115"/>
      <c r="J34" s="1115"/>
      <c r="K34" s="1115"/>
      <c r="L34" s="1115"/>
      <c r="M34" s="1115"/>
      <c r="N34" s="1115"/>
      <c r="O34" s="1129"/>
      <c r="P34" s="225"/>
      <c r="Q34" s="148"/>
      <c r="R34" s="148"/>
      <c r="S34" s="148"/>
      <c r="T34" s="279"/>
      <c r="U34" s="148"/>
      <c r="V34" s="225"/>
      <c r="W34" s="278"/>
      <c r="X34" s="148"/>
      <c r="Y34" s="148"/>
      <c r="Z34" s="148"/>
      <c r="AA34" s="148"/>
      <c r="AB34" s="1128"/>
      <c r="AC34" s="1115"/>
      <c r="AD34" s="1115"/>
      <c r="AE34" s="1115"/>
      <c r="AF34" s="1115"/>
      <c r="AG34" s="1115"/>
      <c r="AH34" s="1115"/>
      <c r="AI34" s="1115"/>
      <c r="AJ34" s="1129"/>
      <c r="AK34" s="148"/>
      <c r="AL34" s="148"/>
      <c r="AM34" s="148"/>
      <c r="AN34" s="148"/>
      <c r="AO34" s="279"/>
      <c r="AP34" s="148"/>
      <c r="AQ34" s="148"/>
      <c r="AR34" s="278"/>
      <c r="AS34" s="148"/>
      <c r="AT34" s="148"/>
      <c r="AU34" s="148"/>
      <c r="AV34" s="148"/>
      <c r="AW34" s="1128"/>
      <c r="AX34" s="1115"/>
      <c r="AY34" s="1115"/>
      <c r="AZ34" s="1115"/>
      <c r="BA34" s="1115"/>
      <c r="BB34" s="1115"/>
      <c r="BC34" s="1115"/>
      <c r="BD34" s="1115"/>
      <c r="BE34" s="1129"/>
      <c r="BF34" s="148"/>
      <c r="BG34" s="148"/>
      <c r="BH34" s="148"/>
      <c r="BI34" s="148"/>
      <c r="BJ34" s="279"/>
      <c r="BK34" s="148"/>
      <c r="BL34" s="148"/>
      <c r="BM34" s="278"/>
      <c r="BN34" s="148"/>
      <c r="BO34" s="148"/>
      <c r="BP34" s="148"/>
      <c r="BQ34" s="148"/>
      <c r="BR34" s="1128"/>
      <c r="BS34" s="1115"/>
      <c r="BT34" s="1115"/>
      <c r="BU34" s="1115"/>
      <c r="BV34" s="1115"/>
      <c r="BW34" s="1115"/>
      <c r="BX34" s="1115"/>
      <c r="BY34" s="1115"/>
      <c r="BZ34" s="1129"/>
      <c r="CA34" s="148"/>
      <c r="CB34" s="148"/>
      <c r="CC34" s="148"/>
      <c r="CD34" s="148"/>
      <c r="CE34" s="279"/>
      <c r="CF34" s="148"/>
      <c r="CG34" s="148"/>
      <c r="CH34" s="278"/>
      <c r="CI34" s="148"/>
      <c r="CJ34" s="148"/>
      <c r="CK34" s="148"/>
      <c r="CL34" s="148"/>
      <c r="CM34" s="1128"/>
      <c r="CN34" s="1115"/>
      <c r="CO34" s="1115"/>
      <c r="CP34" s="1115"/>
      <c r="CQ34" s="1115"/>
      <c r="CR34" s="1115"/>
      <c r="CS34" s="1115"/>
      <c r="CT34" s="1115"/>
      <c r="CU34" s="1129"/>
      <c r="CV34" s="148"/>
      <c r="CW34" s="148"/>
      <c r="CX34" s="148"/>
      <c r="CY34" s="148"/>
      <c r="CZ34" s="279"/>
      <c r="DA34" s="148"/>
      <c r="DB34" s="148"/>
      <c r="DC34" s="278"/>
      <c r="DD34" s="148"/>
      <c r="DE34" s="148"/>
      <c r="DF34" s="148"/>
      <c r="DG34" s="148"/>
      <c r="DH34" s="1128"/>
      <c r="DI34" s="1115"/>
      <c r="DJ34" s="1115"/>
      <c r="DK34" s="1115"/>
      <c r="DL34" s="1115"/>
      <c r="DM34" s="1115"/>
      <c r="DN34" s="1115"/>
      <c r="DO34" s="1115"/>
      <c r="DP34" s="1129"/>
      <c r="DQ34" s="148"/>
      <c r="DR34" s="148"/>
      <c r="DS34" s="148"/>
      <c r="DT34" s="148"/>
      <c r="DU34" s="279"/>
    </row>
    <row r="35" spans="1:125" ht="6" customHeight="1">
      <c r="A35" s="278"/>
      <c r="B35" s="148"/>
      <c r="C35" s="148"/>
      <c r="D35" s="148"/>
      <c r="E35" s="148"/>
      <c r="F35" s="224"/>
      <c r="G35" s="1128"/>
      <c r="H35" s="1115"/>
      <c r="I35" s="1115"/>
      <c r="J35" s="1115"/>
      <c r="K35" s="1115"/>
      <c r="L35" s="1115"/>
      <c r="M35" s="1115"/>
      <c r="N35" s="1115"/>
      <c r="O35" s="1129"/>
      <c r="P35" s="225"/>
      <c r="Q35" s="148"/>
      <c r="R35" s="148"/>
      <c r="S35" s="148"/>
      <c r="T35" s="279"/>
      <c r="U35" s="148"/>
      <c r="V35" s="225"/>
      <c r="W35" s="278"/>
      <c r="X35" s="148"/>
      <c r="Y35" s="148"/>
      <c r="Z35" s="148"/>
      <c r="AA35" s="148"/>
      <c r="AB35" s="1128"/>
      <c r="AC35" s="1115"/>
      <c r="AD35" s="1115"/>
      <c r="AE35" s="1115"/>
      <c r="AF35" s="1115"/>
      <c r="AG35" s="1115"/>
      <c r="AH35" s="1115"/>
      <c r="AI35" s="1115"/>
      <c r="AJ35" s="1129"/>
      <c r="AK35" s="148"/>
      <c r="AL35" s="148"/>
      <c r="AM35" s="148"/>
      <c r="AN35" s="148"/>
      <c r="AO35" s="279"/>
      <c r="AP35" s="148"/>
      <c r="AQ35" s="148"/>
      <c r="AR35" s="278"/>
      <c r="AS35" s="148"/>
      <c r="AT35" s="148"/>
      <c r="AU35" s="148"/>
      <c r="AV35" s="148"/>
      <c r="AW35" s="1128"/>
      <c r="AX35" s="1115"/>
      <c r="AY35" s="1115"/>
      <c r="AZ35" s="1115"/>
      <c r="BA35" s="1115"/>
      <c r="BB35" s="1115"/>
      <c r="BC35" s="1115"/>
      <c r="BD35" s="1115"/>
      <c r="BE35" s="1129"/>
      <c r="BF35" s="148"/>
      <c r="BG35" s="148"/>
      <c r="BH35" s="148"/>
      <c r="BI35" s="148"/>
      <c r="BJ35" s="279"/>
      <c r="BK35" s="148"/>
      <c r="BL35" s="148"/>
      <c r="BM35" s="278"/>
      <c r="BN35" s="148"/>
      <c r="BO35" s="148"/>
      <c r="BP35" s="148"/>
      <c r="BQ35" s="148"/>
      <c r="BR35" s="1128"/>
      <c r="BS35" s="1115"/>
      <c r="BT35" s="1115"/>
      <c r="BU35" s="1115"/>
      <c r="BV35" s="1115"/>
      <c r="BW35" s="1115"/>
      <c r="BX35" s="1115"/>
      <c r="BY35" s="1115"/>
      <c r="BZ35" s="1129"/>
      <c r="CA35" s="148"/>
      <c r="CB35" s="148"/>
      <c r="CC35" s="148"/>
      <c r="CD35" s="148"/>
      <c r="CE35" s="279"/>
      <c r="CF35" s="148"/>
      <c r="CG35" s="148"/>
      <c r="CH35" s="278"/>
      <c r="CI35" s="148"/>
      <c r="CJ35" s="148"/>
      <c r="CK35" s="148"/>
      <c r="CL35" s="148"/>
      <c r="CM35" s="1128"/>
      <c r="CN35" s="1115"/>
      <c r="CO35" s="1115"/>
      <c r="CP35" s="1115"/>
      <c r="CQ35" s="1115"/>
      <c r="CR35" s="1115"/>
      <c r="CS35" s="1115"/>
      <c r="CT35" s="1115"/>
      <c r="CU35" s="1129"/>
      <c r="CV35" s="148"/>
      <c r="CW35" s="148"/>
      <c r="CX35" s="148"/>
      <c r="CY35" s="148"/>
      <c r="CZ35" s="279"/>
      <c r="DA35" s="148"/>
      <c r="DB35" s="148"/>
      <c r="DC35" s="278"/>
      <c r="DD35" s="148"/>
      <c r="DE35" s="148"/>
      <c r="DF35" s="148"/>
      <c r="DG35" s="148"/>
      <c r="DH35" s="1128"/>
      <c r="DI35" s="1115"/>
      <c r="DJ35" s="1115"/>
      <c r="DK35" s="1115"/>
      <c r="DL35" s="1115"/>
      <c r="DM35" s="1115"/>
      <c r="DN35" s="1115"/>
      <c r="DO35" s="1115"/>
      <c r="DP35" s="1129"/>
      <c r="DQ35" s="148"/>
      <c r="DR35" s="148"/>
      <c r="DS35" s="148"/>
      <c r="DT35" s="148"/>
      <c r="DU35" s="279"/>
    </row>
    <row r="36" spans="1:125" ht="6" customHeight="1">
      <c r="A36" s="278"/>
      <c r="B36" s="148"/>
      <c r="C36" s="148"/>
      <c r="D36" s="148"/>
      <c r="E36" s="148"/>
      <c r="F36" s="224"/>
      <c r="G36" s="1128"/>
      <c r="H36" s="1115"/>
      <c r="I36" s="1115"/>
      <c r="J36" s="1115"/>
      <c r="K36" s="1115"/>
      <c r="L36" s="1115"/>
      <c r="M36" s="1115"/>
      <c r="N36" s="1115"/>
      <c r="O36" s="1129"/>
      <c r="P36" s="225"/>
      <c r="Q36" s="148"/>
      <c r="R36" s="148"/>
      <c r="S36" s="148"/>
      <c r="T36" s="279"/>
      <c r="U36" s="148"/>
      <c r="V36" s="225"/>
      <c r="W36" s="278"/>
      <c r="X36" s="148"/>
      <c r="Y36" s="148"/>
      <c r="Z36" s="148"/>
      <c r="AA36" s="148"/>
      <c r="AB36" s="1128"/>
      <c r="AC36" s="1115"/>
      <c r="AD36" s="1115"/>
      <c r="AE36" s="1115"/>
      <c r="AF36" s="1115"/>
      <c r="AG36" s="1115"/>
      <c r="AH36" s="1115"/>
      <c r="AI36" s="1115"/>
      <c r="AJ36" s="1129"/>
      <c r="AK36" s="148"/>
      <c r="AL36" s="148"/>
      <c r="AM36" s="148"/>
      <c r="AN36" s="148"/>
      <c r="AO36" s="279"/>
      <c r="AP36" s="148"/>
      <c r="AQ36" s="148"/>
      <c r="AR36" s="278"/>
      <c r="AS36" s="148"/>
      <c r="AT36" s="148"/>
      <c r="AU36" s="148"/>
      <c r="AV36" s="148"/>
      <c r="AW36" s="1128"/>
      <c r="AX36" s="1115"/>
      <c r="AY36" s="1115"/>
      <c r="AZ36" s="1115"/>
      <c r="BA36" s="1115"/>
      <c r="BB36" s="1115"/>
      <c r="BC36" s="1115"/>
      <c r="BD36" s="1115"/>
      <c r="BE36" s="1129"/>
      <c r="BF36" s="148"/>
      <c r="BG36" s="148"/>
      <c r="BH36" s="148"/>
      <c r="BI36" s="148"/>
      <c r="BJ36" s="279"/>
      <c r="BK36" s="148"/>
      <c r="BL36" s="148"/>
      <c r="BM36" s="278"/>
      <c r="BN36" s="148"/>
      <c r="BO36" s="148"/>
      <c r="BP36" s="148"/>
      <c r="BQ36" s="148"/>
      <c r="BR36" s="1128"/>
      <c r="BS36" s="1115"/>
      <c r="BT36" s="1115"/>
      <c r="BU36" s="1115"/>
      <c r="BV36" s="1115"/>
      <c r="BW36" s="1115"/>
      <c r="BX36" s="1115"/>
      <c r="BY36" s="1115"/>
      <c r="BZ36" s="1129"/>
      <c r="CA36" s="148"/>
      <c r="CB36" s="148"/>
      <c r="CC36" s="148"/>
      <c r="CD36" s="148"/>
      <c r="CE36" s="279"/>
      <c r="CF36" s="148"/>
      <c r="CG36" s="148"/>
      <c r="CH36" s="278"/>
      <c r="CI36" s="148"/>
      <c r="CJ36" s="148"/>
      <c r="CK36" s="148"/>
      <c r="CL36" s="148"/>
      <c r="CM36" s="1128"/>
      <c r="CN36" s="1115"/>
      <c r="CO36" s="1115"/>
      <c r="CP36" s="1115"/>
      <c r="CQ36" s="1115"/>
      <c r="CR36" s="1115"/>
      <c r="CS36" s="1115"/>
      <c r="CT36" s="1115"/>
      <c r="CU36" s="1129"/>
      <c r="CV36" s="148"/>
      <c r="CW36" s="148"/>
      <c r="CX36" s="148"/>
      <c r="CY36" s="148"/>
      <c r="CZ36" s="279"/>
      <c r="DA36" s="148"/>
      <c r="DB36" s="148"/>
      <c r="DC36" s="278"/>
      <c r="DD36" s="148"/>
      <c r="DE36" s="148"/>
      <c r="DF36" s="148"/>
      <c r="DG36" s="148"/>
      <c r="DH36" s="1128"/>
      <c r="DI36" s="1115"/>
      <c r="DJ36" s="1115"/>
      <c r="DK36" s="1115"/>
      <c r="DL36" s="1115"/>
      <c r="DM36" s="1115"/>
      <c r="DN36" s="1115"/>
      <c r="DO36" s="1115"/>
      <c r="DP36" s="1129"/>
      <c r="DQ36" s="148"/>
      <c r="DR36" s="148"/>
      <c r="DS36" s="148"/>
      <c r="DT36" s="148"/>
      <c r="DU36" s="279"/>
    </row>
    <row r="37" spans="1:125" ht="6" customHeight="1">
      <c r="A37" s="278"/>
      <c r="B37" s="148"/>
      <c r="C37" s="148"/>
      <c r="D37" s="148"/>
      <c r="E37" s="148"/>
      <c r="F37" s="224"/>
      <c r="G37" s="1128"/>
      <c r="H37" s="1115"/>
      <c r="I37" s="1115"/>
      <c r="J37" s="1115"/>
      <c r="K37" s="1115"/>
      <c r="L37" s="1115"/>
      <c r="M37" s="1115"/>
      <c r="N37" s="1115"/>
      <c r="O37" s="1129"/>
      <c r="P37" s="225"/>
      <c r="Q37" s="148"/>
      <c r="R37" s="148"/>
      <c r="S37" s="148"/>
      <c r="T37" s="279"/>
      <c r="U37" s="148"/>
      <c r="V37" s="225"/>
      <c r="W37" s="278"/>
      <c r="X37" s="148"/>
      <c r="Y37" s="148"/>
      <c r="Z37" s="148"/>
      <c r="AA37" s="148"/>
      <c r="AB37" s="1128"/>
      <c r="AC37" s="1115"/>
      <c r="AD37" s="1115"/>
      <c r="AE37" s="1115"/>
      <c r="AF37" s="1115"/>
      <c r="AG37" s="1115"/>
      <c r="AH37" s="1115"/>
      <c r="AI37" s="1115"/>
      <c r="AJ37" s="1129"/>
      <c r="AK37" s="148"/>
      <c r="AL37" s="148"/>
      <c r="AM37" s="148"/>
      <c r="AN37" s="148"/>
      <c r="AO37" s="279"/>
      <c r="AP37" s="148"/>
      <c r="AQ37" s="148"/>
      <c r="AR37" s="278"/>
      <c r="AS37" s="148"/>
      <c r="AT37" s="148"/>
      <c r="AU37" s="148"/>
      <c r="AV37" s="148"/>
      <c r="AW37" s="1128"/>
      <c r="AX37" s="1115"/>
      <c r="AY37" s="1115"/>
      <c r="AZ37" s="1115"/>
      <c r="BA37" s="1115"/>
      <c r="BB37" s="1115"/>
      <c r="BC37" s="1115"/>
      <c r="BD37" s="1115"/>
      <c r="BE37" s="1129"/>
      <c r="BF37" s="148"/>
      <c r="BG37" s="148"/>
      <c r="BH37" s="148"/>
      <c r="BI37" s="148"/>
      <c r="BJ37" s="279"/>
      <c r="BK37" s="148"/>
      <c r="BL37" s="148"/>
      <c r="BM37" s="278"/>
      <c r="BN37" s="148"/>
      <c r="BO37" s="148"/>
      <c r="BP37" s="148"/>
      <c r="BQ37" s="148"/>
      <c r="BR37" s="1128"/>
      <c r="BS37" s="1115"/>
      <c r="BT37" s="1115"/>
      <c r="BU37" s="1115"/>
      <c r="BV37" s="1115"/>
      <c r="BW37" s="1115"/>
      <c r="BX37" s="1115"/>
      <c r="BY37" s="1115"/>
      <c r="BZ37" s="1129"/>
      <c r="CA37" s="148"/>
      <c r="CB37" s="148"/>
      <c r="CC37" s="148"/>
      <c r="CD37" s="148"/>
      <c r="CE37" s="279"/>
      <c r="CF37" s="148"/>
      <c r="CG37" s="148"/>
      <c r="CH37" s="278"/>
      <c r="CI37" s="148"/>
      <c r="CJ37" s="148"/>
      <c r="CK37" s="148"/>
      <c r="CL37" s="148"/>
      <c r="CM37" s="1128"/>
      <c r="CN37" s="1115"/>
      <c r="CO37" s="1115"/>
      <c r="CP37" s="1115"/>
      <c r="CQ37" s="1115"/>
      <c r="CR37" s="1115"/>
      <c r="CS37" s="1115"/>
      <c r="CT37" s="1115"/>
      <c r="CU37" s="1129"/>
      <c r="CV37" s="148"/>
      <c r="CW37" s="148"/>
      <c r="CX37" s="148"/>
      <c r="CY37" s="148"/>
      <c r="CZ37" s="279"/>
      <c r="DA37" s="148"/>
      <c r="DB37" s="148"/>
      <c r="DC37" s="278"/>
      <c r="DD37" s="148"/>
      <c r="DE37" s="148"/>
      <c r="DF37" s="148"/>
      <c r="DG37" s="148"/>
      <c r="DH37" s="1128"/>
      <c r="DI37" s="1115"/>
      <c r="DJ37" s="1115"/>
      <c r="DK37" s="1115"/>
      <c r="DL37" s="1115"/>
      <c r="DM37" s="1115"/>
      <c r="DN37" s="1115"/>
      <c r="DO37" s="1115"/>
      <c r="DP37" s="1129"/>
      <c r="DQ37" s="148"/>
      <c r="DR37" s="148"/>
      <c r="DS37" s="148"/>
      <c r="DT37" s="148"/>
      <c r="DU37" s="279"/>
    </row>
    <row r="38" spans="1:125" ht="6" customHeight="1">
      <c r="A38" s="278"/>
      <c r="B38" s="148"/>
      <c r="C38" s="148"/>
      <c r="D38" s="148"/>
      <c r="E38" s="148"/>
      <c r="F38" s="224"/>
      <c r="G38" s="1128"/>
      <c r="H38" s="1115"/>
      <c r="I38" s="1115"/>
      <c r="J38" s="1115"/>
      <c r="K38" s="1115"/>
      <c r="L38" s="1115"/>
      <c r="M38" s="1115"/>
      <c r="N38" s="1115"/>
      <c r="O38" s="1129"/>
      <c r="P38" s="225"/>
      <c r="Q38" s="148"/>
      <c r="R38" s="148"/>
      <c r="S38" s="148"/>
      <c r="T38" s="279"/>
      <c r="U38" s="148"/>
      <c r="V38" s="225"/>
      <c r="W38" s="278"/>
      <c r="X38" s="148"/>
      <c r="Y38" s="148"/>
      <c r="Z38" s="148"/>
      <c r="AA38" s="148"/>
      <c r="AB38" s="1128"/>
      <c r="AC38" s="1115"/>
      <c r="AD38" s="1115"/>
      <c r="AE38" s="1115"/>
      <c r="AF38" s="1115"/>
      <c r="AG38" s="1115"/>
      <c r="AH38" s="1115"/>
      <c r="AI38" s="1115"/>
      <c r="AJ38" s="1129"/>
      <c r="AK38" s="148"/>
      <c r="AL38" s="148"/>
      <c r="AM38" s="148"/>
      <c r="AN38" s="148"/>
      <c r="AO38" s="279"/>
      <c r="AP38" s="148"/>
      <c r="AQ38" s="148"/>
      <c r="AR38" s="278"/>
      <c r="AS38" s="148"/>
      <c r="AT38" s="148"/>
      <c r="AU38" s="148"/>
      <c r="AV38" s="148"/>
      <c r="AW38" s="1128"/>
      <c r="AX38" s="1115"/>
      <c r="AY38" s="1115"/>
      <c r="AZ38" s="1115"/>
      <c r="BA38" s="1115"/>
      <c r="BB38" s="1115"/>
      <c r="BC38" s="1115"/>
      <c r="BD38" s="1115"/>
      <c r="BE38" s="1129"/>
      <c r="BF38" s="148"/>
      <c r="BG38" s="148"/>
      <c r="BH38" s="148"/>
      <c r="BI38" s="148"/>
      <c r="BJ38" s="279"/>
      <c r="BK38" s="148"/>
      <c r="BL38" s="148"/>
      <c r="BM38" s="278"/>
      <c r="BN38" s="148"/>
      <c r="BO38" s="148"/>
      <c r="BP38" s="148"/>
      <c r="BQ38" s="148"/>
      <c r="BR38" s="1128"/>
      <c r="BS38" s="1115"/>
      <c r="BT38" s="1115"/>
      <c r="BU38" s="1115"/>
      <c r="BV38" s="1115"/>
      <c r="BW38" s="1115"/>
      <c r="BX38" s="1115"/>
      <c r="BY38" s="1115"/>
      <c r="BZ38" s="1129"/>
      <c r="CA38" s="148"/>
      <c r="CB38" s="148"/>
      <c r="CC38" s="148"/>
      <c r="CD38" s="148"/>
      <c r="CE38" s="279"/>
      <c r="CF38" s="148"/>
      <c r="CG38" s="148"/>
      <c r="CH38" s="278"/>
      <c r="CI38" s="148"/>
      <c r="CJ38" s="148"/>
      <c r="CK38" s="148"/>
      <c r="CL38" s="148"/>
      <c r="CM38" s="1128"/>
      <c r="CN38" s="1115"/>
      <c r="CO38" s="1115"/>
      <c r="CP38" s="1115"/>
      <c r="CQ38" s="1115"/>
      <c r="CR38" s="1115"/>
      <c r="CS38" s="1115"/>
      <c r="CT38" s="1115"/>
      <c r="CU38" s="1129"/>
      <c r="CV38" s="148"/>
      <c r="CW38" s="148"/>
      <c r="CX38" s="148"/>
      <c r="CY38" s="148"/>
      <c r="CZ38" s="279"/>
      <c r="DA38" s="148"/>
      <c r="DB38" s="148"/>
      <c r="DC38" s="278"/>
      <c r="DD38" s="148"/>
      <c r="DE38" s="148"/>
      <c r="DF38" s="148"/>
      <c r="DG38" s="148"/>
      <c r="DH38" s="1128"/>
      <c r="DI38" s="1115"/>
      <c r="DJ38" s="1115"/>
      <c r="DK38" s="1115"/>
      <c r="DL38" s="1115"/>
      <c r="DM38" s="1115"/>
      <c r="DN38" s="1115"/>
      <c r="DO38" s="1115"/>
      <c r="DP38" s="1129"/>
      <c r="DQ38" s="148"/>
      <c r="DR38" s="148"/>
      <c r="DS38" s="148"/>
      <c r="DT38" s="148"/>
      <c r="DU38" s="279"/>
    </row>
    <row r="39" spans="1:125" ht="6" customHeight="1">
      <c r="A39" s="278"/>
      <c r="B39" s="148"/>
      <c r="C39" s="148"/>
      <c r="D39" s="148"/>
      <c r="E39" s="148"/>
      <c r="F39" s="224"/>
      <c r="G39" s="1128"/>
      <c r="H39" s="1115"/>
      <c r="I39" s="1115"/>
      <c r="J39" s="1115"/>
      <c r="K39" s="1115"/>
      <c r="L39" s="1115"/>
      <c r="M39" s="1115"/>
      <c r="N39" s="1115"/>
      <c r="O39" s="1129"/>
      <c r="P39" s="225"/>
      <c r="Q39" s="148"/>
      <c r="R39" s="148"/>
      <c r="S39" s="148"/>
      <c r="T39" s="279"/>
      <c r="U39" s="148"/>
      <c r="V39" s="225"/>
      <c r="W39" s="278"/>
      <c r="X39" s="148"/>
      <c r="Y39" s="148"/>
      <c r="Z39" s="148"/>
      <c r="AA39" s="148"/>
      <c r="AB39" s="1128"/>
      <c r="AC39" s="1115"/>
      <c r="AD39" s="1115"/>
      <c r="AE39" s="1115"/>
      <c r="AF39" s="1115"/>
      <c r="AG39" s="1115"/>
      <c r="AH39" s="1115"/>
      <c r="AI39" s="1115"/>
      <c r="AJ39" s="1129"/>
      <c r="AK39" s="148"/>
      <c r="AL39" s="148"/>
      <c r="AM39" s="148"/>
      <c r="AN39" s="148"/>
      <c r="AO39" s="279"/>
      <c r="AP39" s="148"/>
      <c r="AQ39" s="148"/>
      <c r="AR39" s="278"/>
      <c r="AS39" s="148"/>
      <c r="AT39" s="148"/>
      <c r="AU39" s="148"/>
      <c r="AV39" s="148"/>
      <c r="AW39" s="1128"/>
      <c r="AX39" s="1115"/>
      <c r="AY39" s="1115"/>
      <c r="AZ39" s="1115"/>
      <c r="BA39" s="1115"/>
      <c r="BB39" s="1115"/>
      <c r="BC39" s="1115"/>
      <c r="BD39" s="1115"/>
      <c r="BE39" s="1129"/>
      <c r="BF39" s="148"/>
      <c r="BG39" s="148"/>
      <c r="BH39" s="148"/>
      <c r="BI39" s="148"/>
      <c r="BJ39" s="279"/>
      <c r="BK39" s="148"/>
      <c r="BL39" s="148"/>
      <c r="BM39" s="278"/>
      <c r="BN39" s="148"/>
      <c r="BO39" s="148"/>
      <c r="BP39" s="148"/>
      <c r="BQ39" s="148"/>
      <c r="BR39" s="1128"/>
      <c r="BS39" s="1115"/>
      <c r="BT39" s="1115"/>
      <c r="BU39" s="1115"/>
      <c r="BV39" s="1115"/>
      <c r="BW39" s="1115"/>
      <c r="BX39" s="1115"/>
      <c r="BY39" s="1115"/>
      <c r="BZ39" s="1129"/>
      <c r="CA39" s="148"/>
      <c r="CB39" s="148"/>
      <c r="CC39" s="148"/>
      <c r="CD39" s="148"/>
      <c r="CE39" s="279"/>
      <c r="CF39" s="148"/>
      <c r="CG39" s="148"/>
      <c r="CH39" s="278"/>
      <c r="CI39" s="148"/>
      <c r="CJ39" s="148"/>
      <c r="CK39" s="148"/>
      <c r="CL39" s="148"/>
      <c r="CM39" s="1128"/>
      <c r="CN39" s="1115"/>
      <c r="CO39" s="1115"/>
      <c r="CP39" s="1115"/>
      <c r="CQ39" s="1115"/>
      <c r="CR39" s="1115"/>
      <c r="CS39" s="1115"/>
      <c r="CT39" s="1115"/>
      <c r="CU39" s="1129"/>
      <c r="CV39" s="148"/>
      <c r="CW39" s="148"/>
      <c r="CX39" s="148"/>
      <c r="CY39" s="148"/>
      <c r="CZ39" s="279"/>
      <c r="DA39" s="148"/>
      <c r="DB39" s="148"/>
      <c r="DC39" s="278"/>
      <c r="DD39" s="148"/>
      <c r="DE39" s="148"/>
      <c r="DF39" s="148"/>
      <c r="DG39" s="148"/>
      <c r="DH39" s="1128"/>
      <c r="DI39" s="1115"/>
      <c r="DJ39" s="1115"/>
      <c r="DK39" s="1115"/>
      <c r="DL39" s="1115"/>
      <c r="DM39" s="1115"/>
      <c r="DN39" s="1115"/>
      <c r="DO39" s="1115"/>
      <c r="DP39" s="1129"/>
      <c r="DQ39" s="148"/>
      <c r="DR39" s="148"/>
      <c r="DS39" s="148"/>
      <c r="DT39" s="148"/>
      <c r="DU39" s="279"/>
    </row>
    <row r="40" spans="1:125" ht="6" customHeight="1">
      <c r="A40" s="278"/>
      <c r="B40" s="148"/>
      <c r="C40" s="148"/>
      <c r="D40" s="148"/>
      <c r="E40" s="148"/>
      <c r="F40" s="224"/>
      <c r="G40" s="1128"/>
      <c r="H40" s="1115"/>
      <c r="I40" s="1115"/>
      <c r="J40" s="1115"/>
      <c r="K40" s="1115"/>
      <c r="L40" s="1115"/>
      <c r="M40" s="1115"/>
      <c r="N40" s="1115"/>
      <c r="O40" s="1129"/>
      <c r="P40" s="225"/>
      <c r="Q40" s="148"/>
      <c r="R40" s="148"/>
      <c r="S40" s="148"/>
      <c r="T40" s="279"/>
      <c r="U40" s="148"/>
      <c r="V40" s="225"/>
      <c r="W40" s="278"/>
      <c r="X40" s="148"/>
      <c r="Y40" s="148"/>
      <c r="Z40" s="148"/>
      <c r="AA40" s="148"/>
      <c r="AB40" s="1128"/>
      <c r="AC40" s="1115"/>
      <c r="AD40" s="1115"/>
      <c r="AE40" s="1115"/>
      <c r="AF40" s="1115"/>
      <c r="AG40" s="1115"/>
      <c r="AH40" s="1115"/>
      <c r="AI40" s="1115"/>
      <c r="AJ40" s="1129"/>
      <c r="AK40" s="148"/>
      <c r="AL40" s="148"/>
      <c r="AM40" s="148"/>
      <c r="AN40" s="148"/>
      <c r="AO40" s="279"/>
      <c r="AP40" s="148"/>
      <c r="AQ40" s="148"/>
      <c r="AR40" s="278"/>
      <c r="AS40" s="148"/>
      <c r="AT40" s="148"/>
      <c r="AU40" s="148"/>
      <c r="AV40" s="148"/>
      <c r="AW40" s="1128"/>
      <c r="AX40" s="1115"/>
      <c r="AY40" s="1115"/>
      <c r="AZ40" s="1115"/>
      <c r="BA40" s="1115"/>
      <c r="BB40" s="1115"/>
      <c r="BC40" s="1115"/>
      <c r="BD40" s="1115"/>
      <c r="BE40" s="1129"/>
      <c r="BF40" s="148"/>
      <c r="BG40" s="148"/>
      <c r="BH40" s="148"/>
      <c r="BI40" s="148"/>
      <c r="BJ40" s="279"/>
      <c r="BK40" s="148"/>
      <c r="BL40" s="148"/>
      <c r="BM40" s="278"/>
      <c r="BN40" s="148"/>
      <c r="BO40" s="148"/>
      <c r="BP40" s="148"/>
      <c r="BQ40" s="148"/>
      <c r="BR40" s="1128"/>
      <c r="BS40" s="1115"/>
      <c r="BT40" s="1115"/>
      <c r="BU40" s="1115"/>
      <c r="BV40" s="1115"/>
      <c r="BW40" s="1115"/>
      <c r="BX40" s="1115"/>
      <c r="BY40" s="1115"/>
      <c r="BZ40" s="1129"/>
      <c r="CA40" s="148"/>
      <c r="CB40" s="148"/>
      <c r="CC40" s="148"/>
      <c r="CD40" s="148"/>
      <c r="CE40" s="279"/>
      <c r="CF40" s="148"/>
      <c r="CG40" s="148"/>
      <c r="CH40" s="278"/>
      <c r="CI40" s="148"/>
      <c r="CJ40" s="148"/>
      <c r="CK40" s="148"/>
      <c r="CL40" s="148"/>
      <c r="CM40" s="1128"/>
      <c r="CN40" s="1115"/>
      <c r="CO40" s="1115"/>
      <c r="CP40" s="1115"/>
      <c r="CQ40" s="1115"/>
      <c r="CR40" s="1115"/>
      <c r="CS40" s="1115"/>
      <c r="CT40" s="1115"/>
      <c r="CU40" s="1129"/>
      <c r="CV40" s="148"/>
      <c r="CW40" s="148"/>
      <c r="CX40" s="148"/>
      <c r="CY40" s="148"/>
      <c r="CZ40" s="279"/>
      <c r="DA40" s="148"/>
      <c r="DB40" s="148"/>
      <c r="DC40" s="278"/>
      <c r="DD40" s="148"/>
      <c r="DE40" s="148"/>
      <c r="DF40" s="148"/>
      <c r="DG40" s="148"/>
      <c r="DH40" s="1128"/>
      <c r="DI40" s="1115"/>
      <c r="DJ40" s="1115"/>
      <c r="DK40" s="1115"/>
      <c r="DL40" s="1115"/>
      <c r="DM40" s="1115"/>
      <c r="DN40" s="1115"/>
      <c r="DO40" s="1115"/>
      <c r="DP40" s="1129"/>
      <c r="DQ40" s="148"/>
      <c r="DR40" s="148"/>
      <c r="DS40" s="148"/>
      <c r="DT40" s="148"/>
      <c r="DU40" s="279"/>
    </row>
    <row r="41" spans="1:125" ht="6" customHeight="1">
      <c r="A41" s="278"/>
      <c r="B41" s="148"/>
      <c r="C41" s="148"/>
      <c r="D41" s="148"/>
      <c r="E41" s="148"/>
      <c r="F41" s="224"/>
      <c r="G41" s="1128"/>
      <c r="H41" s="1115"/>
      <c r="I41" s="1115"/>
      <c r="J41" s="1115"/>
      <c r="K41" s="1115"/>
      <c r="L41" s="1115"/>
      <c r="M41" s="1115"/>
      <c r="N41" s="1115"/>
      <c r="O41" s="1129"/>
      <c r="P41" s="225"/>
      <c r="Q41" s="148"/>
      <c r="R41" s="148"/>
      <c r="S41" s="148"/>
      <c r="T41" s="279"/>
      <c r="U41" s="148"/>
      <c r="V41" s="225"/>
      <c r="W41" s="278"/>
      <c r="X41" s="148"/>
      <c r="Y41" s="148"/>
      <c r="Z41" s="148"/>
      <c r="AA41" s="148"/>
      <c r="AB41" s="1128"/>
      <c r="AC41" s="1115"/>
      <c r="AD41" s="1115"/>
      <c r="AE41" s="1115"/>
      <c r="AF41" s="1115"/>
      <c r="AG41" s="1115"/>
      <c r="AH41" s="1115"/>
      <c r="AI41" s="1115"/>
      <c r="AJ41" s="1129"/>
      <c r="AK41" s="148"/>
      <c r="AL41" s="148"/>
      <c r="AM41" s="148"/>
      <c r="AN41" s="148"/>
      <c r="AO41" s="279"/>
      <c r="AP41" s="148"/>
      <c r="AQ41" s="148"/>
      <c r="AR41" s="278"/>
      <c r="AS41" s="148"/>
      <c r="AT41" s="148"/>
      <c r="AU41" s="148"/>
      <c r="AV41" s="148"/>
      <c r="AW41" s="1128"/>
      <c r="AX41" s="1115"/>
      <c r="AY41" s="1115"/>
      <c r="AZ41" s="1115"/>
      <c r="BA41" s="1115"/>
      <c r="BB41" s="1115"/>
      <c r="BC41" s="1115"/>
      <c r="BD41" s="1115"/>
      <c r="BE41" s="1129"/>
      <c r="BF41" s="148"/>
      <c r="BG41" s="148"/>
      <c r="BH41" s="148"/>
      <c r="BI41" s="148"/>
      <c r="BJ41" s="279"/>
      <c r="BK41" s="148"/>
      <c r="BL41" s="148"/>
      <c r="BM41" s="278"/>
      <c r="BN41" s="148"/>
      <c r="BO41" s="148"/>
      <c r="BP41" s="148"/>
      <c r="BQ41" s="148"/>
      <c r="BR41" s="1128"/>
      <c r="BS41" s="1115"/>
      <c r="BT41" s="1115"/>
      <c r="BU41" s="1115"/>
      <c r="BV41" s="1115"/>
      <c r="BW41" s="1115"/>
      <c r="BX41" s="1115"/>
      <c r="BY41" s="1115"/>
      <c r="BZ41" s="1129"/>
      <c r="CA41" s="148"/>
      <c r="CB41" s="148"/>
      <c r="CC41" s="148"/>
      <c r="CD41" s="148"/>
      <c r="CE41" s="279"/>
      <c r="CF41" s="148"/>
      <c r="CG41" s="148"/>
      <c r="CH41" s="278"/>
      <c r="CI41" s="148"/>
      <c r="CJ41" s="148"/>
      <c r="CK41" s="148"/>
      <c r="CL41" s="148"/>
      <c r="CM41" s="1128"/>
      <c r="CN41" s="1115"/>
      <c r="CO41" s="1115"/>
      <c r="CP41" s="1115"/>
      <c r="CQ41" s="1115"/>
      <c r="CR41" s="1115"/>
      <c r="CS41" s="1115"/>
      <c r="CT41" s="1115"/>
      <c r="CU41" s="1129"/>
      <c r="CV41" s="148"/>
      <c r="CW41" s="148"/>
      <c r="CX41" s="148"/>
      <c r="CY41" s="148"/>
      <c r="CZ41" s="279"/>
      <c r="DA41" s="148"/>
      <c r="DB41" s="148"/>
      <c r="DC41" s="278"/>
      <c r="DD41" s="148"/>
      <c r="DE41" s="148"/>
      <c r="DF41" s="148"/>
      <c r="DG41" s="148"/>
      <c r="DH41" s="1128"/>
      <c r="DI41" s="1115"/>
      <c r="DJ41" s="1115"/>
      <c r="DK41" s="1115"/>
      <c r="DL41" s="1115"/>
      <c r="DM41" s="1115"/>
      <c r="DN41" s="1115"/>
      <c r="DO41" s="1115"/>
      <c r="DP41" s="1129"/>
      <c r="DQ41" s="148"/>
      <c r="DR41" s="148"/>
      <c r="DS41" s="148"/>
      <c r="DT41" s="148"/>
      <c r="DU41" s="279"/>
    </row>
    <row r="42" spans="1:125" ht="6" customHeight="1">
      <c r="A42" s="278"/>
      <c r="B42" s="148"/>
      <c r="C42" s="148"/>
      <c r="D42" s="148"/>
      <c r="E42" s="148"/>
      <c r="F42" s="224"/>
      <c r="G42" s="1128"/>
      <c r="H42" s="1115"/>
      <c r="I42" s="1115"/>
      <c r="J42" s="1115"/>
      <c r="K42" s="1115"/>
      <c r="L42" s="1115"/>
      <c r="M42" s="1115"/>
      <c r="N42" s="1115"/>
      <c r="O42" s="1129"/>
      <c r="P42" s="225"/>
      <c r="Q42" s="148"/>
      <c r="R42" s="148"/>
      <c r="S42" s="148"/>
      <c r="T42" s="279"/>
      <c r="U42" s="148"/>
      <c r="V42" s="225"/>
      <c r="W42" s="278"/>
      <c r="X42" s="148"/>
      <c r="Y42" s="148"/>
      <c r="Z42" s="148"/>
      <c r="AA42" s="148"/>
      <c r="AB42" s="1128"/>
      <c r="AC42" s="1115"/>
      <c r="AD42" s="1115"/>
      <c r="AE42" s="1115"/>
      <c r="AF42" s="1115"/>
      <c r="AG42" s="1115"/>
      <c r="AH42" s="1115"/>
      <c r="AI42" s="1115"/>
      <c r="AJ42" s="1129"/>
      <c r="AK42" s="148"/>
      <c r="AL42" s="148"/>
      <c r="AM42" s="148"/>
      <c r="AN42" s="148"/>
      <c r="AO42" s="279"/>
      <c r="AP42" s="148"/>
      <c r="AQ42" s="148"/>
      <c r="AR42" s="278"/>
      <c r="AS42" s="148"/>
      <c r="AT42" s="148"/>
      <c r="AU42" s="148"/>
      <c r="AV42" s="148"/>
      <c r="AW42" s="1128"/>
      <c r="AX42" s="1115"/>
      <c r="AY42" s="1115"/>
      <c r="AZ42" s="1115"/>
      <c r="BA42" s="1115"/>
      <c r="BB42" s="1115"/>
      <c r="BC42" s="1115"/>
      <c r="BD42" s="1115"/>
      <c r="BE42" s="1129"/>
      <c r="BF42" s="148"/>
      <c r="BG42" s="148"/>
      <c r="BH42" s="148"/>
      <c r="BI42" s="148"/>
      <c r="BJ42" s="279"/>
      <c r="BK42" s="148"/>
      <c r="BL42" s="148"/>
      <c r="BM42" s="278"/>
      <c r="BN42" s="148"/>
      <c r="BO42" s="148"/>
      <c r="BP42" s="148"/>
      <c r="BQ42" s="148"/>
      <c r="BR42" s="1128"/>
      <c r="BS42" s="1115"/>
      <c r="BT42" s="1115"/>
      <c r="BU42" s="1115"/>
      <c r="BV42" s="1115"/>
      <c r="BW42" s="1115"/>
      <c r="BX42" s="1115"/>
      <c r="BY42" s="1115"/>
      <c r="BZ42" s="1129"/>
      <c r="CA42" s="148"/>
      <c r="CB42" s="148"/>
      <c r="CC42" s="148"/>
      <c r="CD42" s="148"/>
      <c r="CE42" s="279"/>
      <c r="CF42" s="148"/>
      <c r="CG42" s="148"/>
      <c r="CH42" s="278"/>
      <c r="CI42" s="148"/>
      <c r="CJ42" s="148"/>
      <c r="CK42" s="148"/>
      <c r="CL42" s="148"/>
      <c r="CM42" s="1128"/>
      <c r="CN42" s="1115"/>
      <c r="CO42" s="1115"/>
      <c r="CP42" s="1115"/>
      <c r="CQ42" s="1115"/>
      <c r="CR42" s="1115"/>
      <c r="CS42" s="1115"/>
      <c r="CT42" s="1115"/>
      <c r="CU42" s="1129"/>
      <c r="CV42" s="148"/>
      <c r="CW42" s="148"/>
      <c r="CX42" s="148"/>
      <c r="CY42" s="148"/>
      <c r="CZ42" s="279"/>
      <c r="DA42" s="148"/>
      <c r="DB42" s="148"/>
      <c r="DC42" s="278"/>
      <c r="DD42" s="148"/>
      <c r="DE42" s="148"/>
      <c r="DF42" s="148"/>
      <c r="DG42" s="148"/>
      <c r="DH42" s="1128"/>
      <c r="DI42" s="1115"/>
      <c r="DJ42" s="1115"/>
      <c r="DK42" s="1115"/>
      <c r="DL42" s="1115"/>
      <c r="DM42" s="1115"/>
      <c r="DN42" s="1115"/>
      <c r="DO42" s="1115"/>
      <c r="DP42" s="1129"/>
      <c r="DQ42" s="148"/>
      <c r="DR42" s="148"/>
      <c r="DS42" s="148"/>
      <c r="DT42" s="148"/>
      <c r="DU42" s="279"/>
    </row>
    <row r="43" spans="1:125" ht="6" customHeight="1">
      <c r="A43" s="278"/>
      <c r="B43" s="148"/>
      <c r="C43" s="148"/>
      <c r="D43" s="148"/>
      <c r="E43" s="148"/>
      <c r="F43" s="224"/>
      <c r="G43" s="1128"/>
      <c r="H43" s="1115"/>
      <c r="I43" s="1115"/>
      <c r="J43" s="1115"/>
      <c r="K43" s="1115"/>
      <c r="L43" s="1115"/>
      <c r="M43" s="1115"/>
      <c r="N43" s="1115"/>
      <c r="O43" s="1129"/>
      <c r="P43" s="225"/>
      <c r="Q43" s="148"/>
      <c r="R43" s="148"/>
      <c r="S43" s="148"/>
      <c r="T43" s="279"/>
      <c r="U43" s="148"/>
      <c r="V43" s="225"/>
      <c r="W43" s="278"/>
      <c r="X43" s="148"/>
      <c r="Y43" s="148"/>
      <c r="Z43" s="148"/>
      <c r="AA43" s="148"/>
      <c r="AB43" s="1128"/>
      <c r="AC43" s="1115"/>
      <c r="AD43" s="1115"/>
      <c r="AE43" s="1115"/>
      <c r="AF43" s="1115"/>
      <c r="AG43" s="1115"/>
      <c r="AH43" s="1115"/>
      <c r="AI43" s="1115"/>
      <c r="AJ43" s="1129"/>
      <c r="AK43" s="148"/>
      <c r="AL43" s="148"/>
      <c r="AM43" s="148"/>
      <c r="AN43" s="148"/>
      <c r="AO43" s="279"/>
      <c r="AP43" s="148"/>
      <c r="AQ43" s="148"/>
      <c r="AR43" s="278"/>
      <c r="AS43" s="148"/>
      <c r="AT43" s="148"/>
      <c r="AU43" s="148"/>
      <c r="AV43" s="148"/>
      <c r="AW43" s="1128"/>
      <c r="AX43" s="1115"/>
      <c r="AY43" s="1115"/>
      <c r="AZ43" s="1115"/>
      <c r="BA43" s="1115"/>
      <c r="BB43" s="1115"/>
      <c r="BC43" s="1115"/>
      <c r="BD43" s="1115"/>
      <c r="BE43" s="1129"/>
      <c r="BF43" s="148"/>
      <c r="BG43" s="148"/>
      <c r="BH43" s="148"/>
      <c r="BI43" s="148"/>
      <c r="BJ43" s="279"/>
      <c r="BK43" s="148"/>
      <c r="BL43" s="148"/>
      <c r="BM43" s="278"/>
      <c r="BN43" s="148"/>
      <c r="BO43" s="148"/>
      <c r="BP43" s="148"/>
      <c r="BQ43" s="148"/>
      <c r="BR43" s="1128"/>
      <c r="BS43" s="1115"/>
      <c r="BT43" s="1115"/>
      <c r="BU43" s="1115"/>
      <c r="BV43" s="1115"/>
      <c r="BW43" s="1115"/>
      <c r="BX43" s="1115"/>
      <c r="BY43" s="1115"/>
      <c r="BZ43" s="1129"/>
      <c r="CA43" s="148"/>
      <c r="CB43" s="148"/>
      <c r="CC43" s="148"/>
      <c r="CD43" s="148"/>
      <c r="CE43" s="279"/>
      <c r="CF43" s="148"/>
      <c r="CG43" s="148"/>
      <c r="CH43" s="278"/>
      <c r="CI43" s="148"/>
      <c r="CJ43" s="148"/>
      <c r="CK43" s="148"/>
      <c r="CL43" s="148"/>
      <c r="CM43" s="1128"/>
      <c r="CN43" s="1115"/>
      <c r="CO43" s="1115"/>
      <c r="CP43" s="1115"/>
      <c r="CQ43" s="1115"/>
      <c r="CR43" s="1115"/>
      <c r="CS43" s="1115"/>
      <c r="CT43" s="1115"/>
      <c r="CU43" s="1129"/>
      <c r="CV43" s="148"/>
      <c r="CW43" s="148"/>
      <c r="CX43" s="148"/>
      <c r="CY43" s="148"/>
      <c r="CZ43" s="279"/>
      <c r="DA43" s="148"/>
      <c r="DB43" s="148"/>
      <c r="DC43" s="278"/>
      <c r="DD43" s="148"/>
      <c r="DE43" s="148"/>
      <c r="DF43" s="148"/>
      <c r="DG43" s="148"/>
      <c r="DH43" s="1128"/>
      <c r="DI43" s="1115"/>
      <c r="DJ43" s="1115"/>
      <c r="DK43" s="1115"/>
      <c r="DL43" s="1115"/>
      <c r="DM43" s="1115"/>
      <c r="DN43" s="1115"/>
      <c r="DO43" s="1115"/>
      <c r="DP43" s="1129"/>
      <c r="DQ43" s="148"/>
      <c r="DR43" s="148"/>
      <c r="DS43" s="148"/>
      <c r="DT43" s="148"/>
      <c r="DU43" s="279"/>
    </row>
    <row r="44" spans="1:125" ht="6" customHeight="1">
      <c r="A44" s="278"/>
      <c r="B44" s="148"/>
      <c r="C44" s="148"/>
      <c r="D44" s="148"/>
      <c r="E44" s="148"/>
      <c r="F44" s="224"/>
      <c r="G44" s="1128"/>
      <c r="H44" s="1115"/>
      <c r="I44" s="1115"/>
      <c r="J44" s="1115"/>
      <c r="K44" s="1115"/>
      <c r="L44" s="1115"/>
      <c r="M44" s="1115"/>
      <c r="N44" s="1115"/>
      <c r="O44" s="1129"/>
      <c r="P44" s="225"/>
      <c r="Q44" s="148"/>
      <c r="R44" s="148"/>
      <c r="S44" s="148"/>
      <c r="T44" s="279"/>
      <c r="U44" s="148"/>
      <c r="V44" s="225"/>
      <c r="W44" s="278"/>
      <c r="X44" s="148"/>
      <c r="Y44" s="148"/>
      <c r="Z44" s="148"/>
      <c r="AA44" s="148"/>
      <c r="AB44" s="1128"/>
      <c r="AC44" s="1115"/>
      <c r="AD44" s="1115"/>
      <c r="AE44" s="1115"/>
      <c r="AF44" s="1115"/>
      <c r="AG44" s="1115"/>
      <c r="AH44" s="1115"/>
      <c r="AI44" s="1115"/>
      <c r="AJ44" s="1129"/>
      <c r="AK44" s="148"/>
      <c r="AL44" s="148"/>
      <c r="AM44" s="148"/>
      <c r="AN44" s="148"/>
      <c r="AO44" s="279"/>
      <c r="AP44" s="148"/>
      <c r="AQ44" s="148"/>
      <c r="AR44" s="278"/>
      <c r="AS44" s="148"/>
      <c r="AT44" s="148"/>
      <c r="AU44" s="148"/>
      <c r="AV44" s="148"/>
      <c r="AW44" s="1128"/>
      <c r="AX44" s="1115"/>
      <c r="AY44" s="1115"/>
      <c r="AZ44" s="1115"/>
      <c r="BA44" s="1115"/>
      <c r="BB44" s="1115"/>
      <c r="BC44" s="1115"/>
      <c r="BD44" s="1115"/>
      <c r="BE44" s="1129"/>
      <c r="BF44" s="148"/>
      <c r="BG44" s="148"/>
      <c r="BH44" s="148"/>
      <c r="BI44" s="148"/>
      <c r="BJ44" s="279"/>
      <c r="BK44" s="148"/>
      <c r="BL44" s="148"/>
      <c r="BM44" s="278"/>
      <c r="BN44" s="148"/>
      <c r="BO44" s="148"/>
      <c r="BP44" s="148"/>
      <c r="BQ44" s="148"/>
      <c r="BR44" s="1128"/>
      <c r="BS44" s="1115"/>
      <c r="BT44" s="1115"/>
      <c r="BU44" s="1115"/>
      <c r="BV44" s="1115"/>
      <c r="BW44" s="1115"/>
      <c r="BX44" s="1115"/>
      <c r="BY44" s="1115"/>
      <c r="BZ44" s="1129"/>
      <c r="CA44" s="148"/>
      <c r="CB44" s="148"/>
      <c r="CC44" s="148"/>
      <c r="CD44" s="148"/>
      <c r="CE44" s="279"/>
      <c r="CF44" s="148"/>
      <c r="CG44" s="148"/>
      <c r="CH44" s="278"/>
      <c r="CI44" s="148"/>
      <c r="CJ44" s="148"/>
      <c r="CK44" s="148"/>
      <c r="CL44" s="148"/>
      <c r="CM44" s="1128"/>
      <c r="CN44" s="1115"/>
      <c r="CO44" s="1115"/>
      <c r="CP44" s="1115"/>
      <c r="CQ44" s="1115"/>
      <c r="CR44" s="1115"/>
      <c r="CS44" s="1115"/>
      <c r="CT44" s="1115"/>
      <c r="CU44" s="1129"/>
      <c r="CV44" s="148"/>
      <c r="CW44" s="148"/>
      <c r="CX44" s="148"/>
      <c r="CY44" s="148"/>
      <c r="CZ44" s="279"/>
      <c r="DA44" s="148"/>
      <c r="DB44" s="148"/>
      <c r="DC44" s="278"/>
      <c r="DD44" s="148"/>
      <c r="DE44" s="148"/>
      <c r="DF44" s="148"/>
      <c r="DG44" s="148"/>
      <c r="DH44" s="1128"/>
      <c r="DI44" s="1115"/>
      <c r="DJ44" s="1115"/>
      <c r="DK44" s="1115"/>
      <c r="DL44" s="1115"/>
      <c r="DM44" s="1115"/>
      <c r="DN44" s="1115"/>
      <c r="DO44" s="1115"/>
      <c r="DP44" s="1129"/>
      <c r="DQ44" s="148"/>
      <c r="DR44" s="148"/>
      <c r="DS44" s="148"/>
      <c r="DT44" s="148"/>
      <c r="DU44" s="279"/>
    </row>
    <row r="45" spans="1:125" ht="6" customHeight="1">
      <c r="A45" s="278"/>
      <c r="B45" s="148"/>
      <c r="C45" s="148"/>
      <c r="D45" s="148"/>
      <c r="E45" s="148"/>
      <c r="F45" s="148"/>
      <c r="G45" s="1128"/>
      <c r="H45" s="1115"/>
      <c r="I45" s="1115"/>
      <c r="J45" s="1115"/>
      <c r="K45" s="1115"/>
      <c r="L45" s="1115"/>
      <c r="M45" s="1115"/>
      <c r="N45" s="1115"/>
      <c r="O45" s="1129"/>
      <c r="P45" s="148"/>
      <c r="Q45" s="148"/>
      <c r="R45" s="148"/>
      <c r="S45" s="148"/>
      <c r="T45" s="279"/>
      <c r="U45" s="148"/>
      <c r="V45" s="225"/>
      <c r="W45" s="278"/>
      <c r="X45" s="148"/>
      <c r="Y45" s="148"/>
      <c r="Z45" s="148"/>
      <c r="AA45" s="148"/>
      <c r="AB45" s="1128"/>
      <c r="AC45" s="1115"/>
      <c r="AD45" s="1115"/>
      <c r="AE45" s="1115"/>
      <c r="AF45" s="1115"/>
      <c r="AG45" s="1115"/>
      <c r="AH45" s="1115"/>
      <c r="AI45" s="1115"/>
      <c r="AJ45" s="1129"/>
      <c r="AK45" s="148"/>
      <c r="AL45" s="148"/>
      <c r="AM45" s="148"/>
      <c r="AN45" s="148"/>
      <c r="AO45" s="279"/>
      <c r="AP45" s="148"/>
      <c r="AQ45" s="148"/>
      <c r="AR45" s="278"/>
      <c r="AS45" s="148"/>
      <c r="AT45" s="148"/>
      <c r="AU45" s="148"/>
      <c r="AV45" s="148"/>
      <c r="AW45" s="1128"/>
      <c r="AX45" s="1115"/>
      <c r="AY45" s="1115"/>
      <c r="AZ45" s="1115"/>
      <c r="BA45" s="1115"/>
      <c r="BB45" s="1115"/>
      <c r="BC45" s="1115"/>
      <c r="BD45" s="1115"/>
      <c r="BE45" s="1129"/>
      <c r="BF45" s="148"/>
      <c r="BG45" s="148"/>
      <c r="BH45" s="148"/>
      <c r="BI45" s="148"/>
      <c r="BJ45" s="279"/>
      <c r="BK45" s="148"/>
      <c r="BL45" s="148"/>
      <c r="BM45" s="278"/>
      <c r="BN45" s="148"/>
      <c r="BO45" s="148"/>
      <c r="BP45" s="148"/>
      <c r="BQ45" s="148"/>
      <c r="BR45" s="1128"/>
      <c r="BS45" s="1115"/>
      <c r="BT45" s="1115"/>
      <c r="BU45" s="1115"/>
      <c r="BV45" s="1115"/>
      <c r="BW45" s="1115"/>
      <c r="BX45" s="1115"/>
      <c r="BY45" s="1115"/>
      <c r="BZ45" s="1129"/>
      <c r="CA45" s="148"/>
      <c r="CB45" s="148"/>
      <c r="CC45" s="148"/>
      <c r="CD45" s="148"/>
      <c r="CE45" s="279"/>
      <c r="CF45" s="148"/>
      <c r="CG45" s="148"/>
      <c r="CH45" s="278"/>
      <c r="CI45" s="148"/>
      <c r="CJ45" s="148"/>
      <c r="CK45" s="148"/>
      <c r="CL45" s="148"/>
      <c r="CM45" s="1128"/>
      <c r="CN45" s="1115"/>
      <c r="CO45" s="1115"/>
      <c r="CP45" s="1115"/>
      <c r="CQ45" s="1115"/>
      <c r="CR45" s="1115"/>
      <c r="CS45" s="1115"/>
      <c r="CT45" s="1115"/>
      <c r="CU45" s="1129"/>
      <c r="CV45" s="148"/>
      <c r="CW45" s="148"/>
      <c r="CX45" s="148"/>
      <c r="CY45" s="148"/>
      <c r="CZ45" s="279"/>
      <c r="DA45" s="148"/>
      <c r="DB45" s="148"/>
      <c r="DC45" s="278"/>
      <c r="DD45" s="148"/>
      <c r="DE45" s="148"/>
      <c r="DF45" s="148"/>
      <c r="DG45" s="148"/>
      <c r="DH45" s="1128"/>
      <c r="DI45" s="1115"/>
      <c r="DJ45" s="1115"/>
      <c r="DK45" s="1115"/>
      <c r="DL45" s="1115"/>
      <c r="DM45" s="1115"/>
      <c r="DN45" s="1115"/>
      <c r="DO45" s="1115"/>
      <c r="DP45" s="1129"/>
      <c r="DQ45" s="148"/>
      <c r="DR45" s="148"/>
      <c r="DS45" s="148"/>
      <c r="DT45" s="148"/>
      <c r="DU45" s="279"/>
    </row>
    <row r="46" spans="1:125" ht="6" customHeight="1">
      <c r="A46" s="278"/>
      <c r="B46" s="148"/>
      <c r="C46" s="148"/>
      <c r="D46" s="148"/>
      <c r="E46" s="148"/>
      <c r="F46" s="148"/>
      <c r="G46" s="1128"/>
      <c r="H46" s="1115"/>
      <c r="I46" s="1115"/>
      <c r="J46" s="1115"/>
      <c r="K46" s="1115"/>
      <c r="L46" s="1115"/>
      <c r="M46" s="1115"/>
      <c r="N46" s="1115"/>
      <c r="O46" s="1129"/>
      <c r="P46" s="148"/>
      <c r="Q46" s="148"/>
      <c r="R46" s="148"/>
      <c r="S46" s="148"/>
      <c r="T46" s="279"/>
      <c r="U46" s="148"/>
      <c r="V46" s="225"/>
      <c r="W46" s="278"/>
      <c r="X46" s="148"/>
      <c r="Y46" s="148"/>
      <c r="Z46" s="148"/>
      <c r="AA46" s="148"/>
      <c r="AB46" s="1128"/>
      <c r="AC46" s="1115"/>
      <c r="AD46" s="1115"/>
      <c r="AE46" s="1115"/>
      <c r="AF46" s="1115"/>
      <c r="AG46" s="1115"/>
      <c r="AH46" s="1115"/>
      <c r="AI46" s="1115"/>
      <c r="AJ46" s="1129"/>
      <c r="AK46" s="148"/>
      <c r="AL46" s="148"/>
      <c r="AM46" s="148"/>
      <c r="AN46" s="148"/>
      <c r="AO46" s="279"/>
      <c r="AP46" s="148"/>
      <c r="AQ46" s="148"/>
      <c r="AR46" s="278"/>
      <c r="AS46" s="148"/>
      <c r="AT46" s="148"/>
      <c r="AU46" s="148"/>
      <c r="AV46" s="148"/>
      <c r="AW46" s="1128"/>
      <c r="AX46" s="1115"/>
      <c r="AY46" s="1115"/>
      <c r="AZ46" s="1115"/>
      <c r="BA46" s="1115"/>
      <c r="BB46" s="1115"/>
      <c r="BC46" s="1115"/>
      <c r="BD46" s="1115"/>
      <c r="BE46" s="1129"/>
      <c r="BF46" s="148"/>
      <c r="BG46" s="148"/>
      <c r="BH46" s="148"/>
      <c r="BI46" s="148"/>
      <c r="BJ46" s="279"/>
      <c r="BK46" s="148"/>
      <c r="BL46" s="148"/>
      <c r="BM46" s="278"/>
      <c r="BN46" s="148"/>
      <c r="BO46" s="148"/>
      <c r="BP46" s="148"/>
      <c r="BQ46" s="148"/>
      <c r="BR46" s="1128"/>
      <c r="BS46" s="1115"/>
      <c r="BT46" s="1115"/>
      <c r="BU46" s="1115"/>
      <c r="BV46" s="1115"/>
      <c r="BW46" s="1115"/>
      <c r="BX46" s="1115"/>
      <c r="BY46" s="1115"/>
      <c r="BZ46" s="1129"/>
      <c r="CA46" s="148"/>
      <c r="CB46" s="148"/>
      <c r="CC46" s="148"/>
      <c r="CD46" s="148"/>
      <c r="CE46" s="279"/>
      <c r="CF46" s="148"/>
      <c r="CG46" s="148"/>
      <c r="CH46" s="278"/>
      <c r="CI46" s="148"/>
      <c r="CJ46" s="148"/>
      <c r="CK46" s="148"/>
      <c r="CL46" s="148"/>
      <c r="CM46" s="1128"/>
      <c r="CN46" s="1115"/>
      <c r="CO46" s="1115"/>
      <c r="CP46" s="1115"/>
      <c r="CQ46" s="1115"/>
      <c r="CR46" s="1115"/>
      <c r="CS46" s="1115"/>
      <c r="CT46" s="1115"/>
      <c r="CU46" s="1129"/>
      <c r="CV46" s="148"/>
      <c r="CW46" s="148"/>
      <c r="CX46" s="148"/>
      <c r="CY46" s="148"/>
      <c r="CZ46" s="279"/>
      <c r="DA46" s="148"/>
      <c r="DB46" s="148"/>
      <c r="DC46" s="278"/>
      <c r="DD46" s="148"/>
      <c r="DE46" s="148"/>
      <c r="DF46" s="148"/>
      <c r="DG46" s="148"/>
      <c r="DH46" s="1128"/>
      <c r="DI46" s="1115"/>
      <c r="DJ46" s="1115"/>
      <c r="DK46" s="1115"/>
      <c r="DL46" s="1115"/>
      <c r="DM46" s="1115"/>
      <c r="DN46" s="1115"/>
      <c r="DO46" s="1115"/>
      <c r="DP46" s="1129"/>
      <c r="DQ46" s="148"/>
      <c r="DR46" s="148"/>
      <c r="DS46" s="148"/>
      <c r="DT46" s="148"/>
      <c r="DU46" s="279"/>
    </row>
    <row r="47" spans="1:125" ht="6" customHeight="1">
      <c r="A47" s="278"/>
      <c r="B47" s="148"/>
      <c r="C47" s="148"/>
      <c r="D47" s="148"/>
      <c r="E47" s="148"/>
      <c r="F47" s="148"/>
      <c r="G47" s="1130"/>
      <c r="H47" s="1131"/>
      <c r="I47" s="1131"/>
      <c r="J47" s="1131"/>
      <c r="K47" s="1131"/>
      <c r="L47" s="1131"/>
      <c r="M47" s="1131"/>
      <c r="N47" s="1131"/>
      <c r="O47" s="1132"/>
      <c r="P47" s="148"/>
      <c r="Q47" s="148"/>
      <c r="R47" s="148"/>
      <c r="S47" s="148"/>
      <c r="T47" s="279"/>
      <c r="U47" s="148"/>
      <c r="V47" s="225"/>
      <c r="W47" s="278"/>
      <c r="X47" s="148"/>
      <c r="Y47" s="148"/>
      <c r="Z47" s="148"/>
      <c r="AA47" s="148"/>
      <c r="AB47" s="1130"/>
      <c r="AC47" s="1131"/>
      <c r="AD47" s="1131"/>
      <c r="AE47" s="1131"/>
      <c r="AF47" s="1131"/>
      <c r="AG47" s="1131"/>
      <c r="AH47" s="1131"/>
      <c r="AI47" s="1131"/>
      <c r="AJ47" s="1132"/>
      <c r="AK47" s="148"/>
      <c r="AL47" s="148"/>
      <c r="AM47" s="148"/>
      <c r="AN47" s="148"/>
      <c r="AO47" s="279"/>
      <c r="AP47" s="148"/>
      <c r="AQ47" s="148"/>
      <c r="AR47" s="278"/>
      <c r="AS47" s="148"/>
      <c r="AT47" s="148"/>
      <c r="AU47" s="148"/>
      <c r="AV47" s="148"/>
      <c r="AW47" s="1130"/>
      <c r="AX47" s="1131"/>
      <c r="AY47" s="1131"/>
      <c r="AZ47" s="1131"/>
      <c r="BA47" s="1131"/>
      <c r="BB47" s="1131"/>
      <c r="BC47" s="1131"/>
      <c r="BD47" s="1131"/>
      <c r="BE47" s="1132"/>
      <c r="BF47" s="148"/>
      <c r="BG47" s="148"/>
      <c r="BH47" s="148"/>
      <c r="BI47" s="148"/>
      <c r="BJ47" s="279"/>
      <c r="BK47" s="148"/>
      <c r="BL47" s="148"/>
      <c r="BM47" s="278"/>
      <c r="BN47" s="148"/>
      <c r="BO47" s="148"/>
      <c r="BP47" s="148"/>
      <c r="BQ47" s="148"/>
      <c r="BR47" s="1130"/>
      <c r="BS47" s="1131"/>
      <c r="BT47" s="1131"/>
      <c r="BU47" s="1131"/>
      <c r="BV47" s="1131"/>
      <c r="BW47" s="1131"/>
      <c r="BX47" s="1131"/>
      <c r="BY47" s="1131"/>
      <c r="BZ47" s="1132"/>
      <c r="CA47" s="148"/>
      <c r="CB47" s="148"/>
      <c r="CC47" s="148"/>
      <c r="CD47" s="148"/>
      <c r="CE47" s="279"/>
      <c r="CF47" s="148"/>
      <c r="CG47" s="148"/>
      <c r="CH47" s="278"/>
      <c r="CI47" s="148"/>
      <c r="CJ47" s="148"/>
      <c r="CK47" s="148"/>
      <c r="CL47" s="148"/>
      <c r="CM47" s="1130"/>
      <c r="CN47" s="1131"/>
      <c r="CO47" s="1131"/>
      <c r="CP47" s="1131"/>
      <c r="CQ47" s="1131"/>
      <c r="CR47" s="1131"/>
      <c r="CS47" s="1131"/>
      <c r="CT47" s="1131"/>
      <c r="CU47" s="1132"/>
      <c r="CV47" s="148"/>
      <c r="CW47" s="148"/>
      <c r="CX47" s="148"/>
      <c r="CY47" s="148"/>
      <c r="CZ47" s="279"/>
      <c r="DA47" s="148"/>
      <c r="DB47" s="148"/>
      <c r="DC47" s="278"/>
      <c r="DD47" s="148"/>
      <c r="DE47" s="148"/>
      <c r="DF47" s="148"/>
      <c r="DG47" s="148"/>
      <c r="DH47" s="1130"/>
      <c r="DI47" s="1131"/>
      <c r="DJ47" s="1131"/>
      <c r="DK47" s="1131"/>
      <c r="DL47" s="1131"/>
      <c r="DM47" s="1131"/>
      <c r="DN47" s="1131"/>
      <c r="DO47" s="1131"/>
      <c r="DP47" s="1132"/>
      <c r="DQ47" s="148"/>
      <c r="DR47" s="148"/>
      <c r="DS47" s="148"/>
      <c r="DT47" s="148"/>
      <c r="DU47" s="279"/>
    </row>
    <row r="48" spans="1:125" ht="6" customHeight="1">
      <c r="A48" s="278"/>
      <c r="B48" s="148"/>
      <c r="C48" s="148"/>
      <c r="D48" s="148"/>
      <c r="E48" s="148"/>
      <c r="F48" s="148"/>
      <c r="G48" s="148"/>
      <c r="H48" s="148"/>
      <c r="I48" s="148"/>
      <c r="J48" s="148"/>
      <c r="K48" s="148"/>
      <c r="L48" s="148"/>
      <c r="M48" s="148"/>
      <c r="N48" s="148"/>
      <c r="O48" s="148"/>
      <c r="P48" s="148"/>
      <c r="Q48" s="148"/>
      <c r="R48" s="148"/>
      <c r="S48" s="148"/>
      <c r="T48" s="279"/>
      <c r="U48" s="148"/>
      <c r="V48" s="225"/>
      <c r="W48" s="278"/>
      <c r="X48" s="148"/>
      <c r="Y48" s="148"/>
      <c r="Z48" s="148"/>
      <c r="AA48" s="148"/>
      <c r="AB48" s="148"/>
      <c r="AC48" s="148"/>
      <c r="AD48" s="148"/>
      <c r="AE48" s="148"/>
      <c r="AF48" s="148"/>
      <c r="AG48" s="148"/>
      <c r="AH48" s="148"/>
      <c r="AI48" s="148"/>
      <c r="AJ48" s="148"/>
      <c r="AK48" s="148"/>
      <c r="AL48" s="148"/>
      <c r="AM48" s="148"/>
      <c r="AN48" s="148"/>
      <c r="AO48" s="279"/>
      <c r="AP48" s="148"/>
      <c r="AQ48" s="148"/>
      <c r="AR48" s="278"/>
      <c r="AS48" s="148"/>
      <c r="AT48" s="148"/>
      <c r="AU48" s="148"/>
      <c r="AV48" s="148"/>
      <c r="AW48" s="148"/>
      <c r="AX48" s="148"/>
      <c r="AY48" s="148"/>
      <c r="AZ48" s="148"/>
      <c r="BA48" s="148"/>
      <c r="BB48" s="148"/>
      <c r="BC48" s="148"/>
      <c r="BD48" s="148"/>
      <c r="BE48" s="148"/>
      <c r="BF48" s="148"/>
      <c r="BG48" s="148"/>
      <c r="BH48" s="148"/>
      <c r="BI48" s="148"/>
      <c r="BJ48" s="279"/>
      <c r="BK48" s="148"/>
      <c r="BL48" s="148"/>
      <c r="BM48" s="278"/>
      <c r="BN48" s="148"/>
      <c r="BO48" s="148"/>
      <c r="BP48" s="148"/>
      <c r="BQ48" s="148"/>
      <c r="BR48" s="148"/>
      <c r="BS48" s="148"/>
      <c r="BT48" s="148"/>
      <c r="BU48" s="148"/>
      <c r="BV48" s="148"/>
      <c r="BW48" s="148"/>
      <c r="BX48" s="148"/>
      <c r="BY48" s="148"/>
      <c r="BZ48" s="148"/>
      <c r="CA48" s="148"/>
      <c r="CB48" s="148"/>
      <c r="CC48" s="148"/>
      <c r="CD48" s="148"/>
      <c r="CE48" s="279"/>
      <c r="CF48" s="148"/>
      <c r="CG48" s="148"/>
      <c r="CH48" s="278"/>
      <c r="CI48" s="148"/>
      <c r="CJ48" s="148"/>
      <c r="CK48" s="148"/>
      <c r="CL48" s="148"/>
      <c r="CM48" s="148"/>
      <c r="CN48" s="148"/>
      <c r="CO48" s="148"/>
      <c r="CP48" s="148"/>
      <c r="CQ48" s="148"/>
      <c r="CR48" s="148"/>
      <c r="CS48" s="148"/>
      <c r="CT48" s="148"/>
      <c r="CU48" s="148"/>
      <c r="CV48" s="148"/>
      <c r="CW48" s="148"/>
      <c r="CX48" s="148"/>
      <c r="CY48" s="148"/>
      <c r="CZ48" s="279"/>
      <c r="DA48" s="148"/>
      <c r="DB48" s="148"/>
      <c r="DC48" s="278"/>
      <c r="DD48" s="148"/>
      <c r="DE48" s="148"/>
      <c r="DF48" s="148"/>
      <c r="DG48" s="148"/>
      <c r="DH48" s="148"/>
      <c r="DI48" s="148"/>
      <c r="DJ48" s="148"/>
      <c r="DK48" s="148"/>
      <c r="DL48" s="148"/>
      <c r="DM48" s="148"/>
      <c r="DN48" s="148"/>
      <c r="DO48" s="148"/>
      <c r="DP48" s="148"/>
      <c r="DQ48" s="148"/>
      <c r="DR48" s="148"/>
      <c r="DS48" s="148"/>
      <c r="DT48" s="148"/>
      <c r="DU48" s="279"/>
    </row>
    <row r="49" spans="1:125" ht="6" customHeight="1">
      <c r="A49" s="278"/>
      <c r="B49" s="148"/>
      <c r="C49" s="148"/>
      <c r="D49" s="148"/>
      <c r="E49" s="148"/>
      <c r="F49" s="148"/>
      <c r="G49" s="148"/>
      <c r="H49" s="148"/>
      <c r="I49" s="148"/>
      <c r="J49" s="148"/>
      <c r="K49" s="148"/>
      <c r="L49" s="148"/>
      <c r="M49" s="148"/>
      <c r="N49" s="148"/>
      <c r="O49" s="148"/>
      <c r="P49" s="148"/>
      <c r="Q49" s="148"/>
      <c r="R49" s="148"/>
      <c r="S49" s="148"/>
      <c r="T49" s="279"/>
      <c r="U49" s="148"/>
      <c r="V49" s="225"/>
      <c r="W49" s="278"/>
      <c r="X49" s="148"/>
      <c r="Y49" s="148"/>
      <c r="Z49" s="148"/>
      <c r="AA49" s="148"/>
      <c r="AB49" s="148"/>
      <c r="AC49" s="148"/>
      <c r="AD49" s="148"/>
      <c r="AE49" s="148"/>
      <c r="AF49" s="148"/>
      <c r="AG49" s="148"/>
      <c r="AH49" s="148"/>
      <c r="AI49" s="148"/>
      <c r="AJ49" s="148"/>
      <c r="AK49" s="148"/>
      <c r="AL49" s="148"/>
      <c r="AM49" s="148"/>
      <c r="AN49" s="148"/>
      <c r="AO49" s="279"/>
      <c r="AP49" s="148"/>
      <c r="AQ49" s="148"/>
      <c r="AR49" s="278"/>
      <c r="AS49" s="148"/>
      <c r="AT49" s="148"/>
      <c r="AU49" s="148"/>
      <c r="AV49" s="148"/>
      <c r="AW49" s="148"/>
      <c r="AX49" s="148"/>
      <c r="AY49" s="148"/>
      <c r="AZ49" s="148"/>
      <c r="BA49" s="148"/>
      <c r="BB49" s="148"/>
      <c r="BC49" s="148"/>
      <c r="BD49" s="148"/>
      <c r="BE49" s="148"/>
      <c r="BF49" s="148"/>
      <c r="BG49" s="148"/>
      <c r="BH49" s="148"/>
      <c r="BI49" s="148"/>
      <c r="BJ49" s="279"/>
      <c r="BK49" s="148"/>
      <c r="BL49" s="148"/>
      <c r="BM49" s="278"/>
      <c r="BN49" s="148"/>
      <c r="BO49" s="148"/>
      <c r="BP49" s="148"/>
      <c r="BQ49" s="148"/>
      <c r="BR49" s="148"/>
      <c r="BS49" s="148"/>
      <c r="BT49" s="148"/>
      <c r="BU49" s="148"/>
      <c r="BV49" s="148"/>
      <c r="BW49" s="148"/>
      <c r="BX49" s="148"/>
      <c r="BY49" s="148"/>
      <c r="BZ49" s="148"/>
      <c r="CA49" s="148"/>
      <c r="CB49" s="148"/>
      <c r="CC49" s="148"/>
      <c r="CD49" s="148"/>
      <c r="CE49" s="279"/>
      <c r="CF49" s="148"/>
      <c r="CG49" s="148"/>
      <c r="CH49" s="278"/>
      <c r="CI49" s="148"/>
      <c r="CJ49" s="148"/>
      <c r="CK49" s="148"/>
      <c r="CL49" s="148"/>
      <c r="CM49" s="148"/>
      <c r="CN49" s="148"/>
      <c r="CO49" s="148"/>
      <c r="CP49" s="148"/>
      <c r="CQ49" s="148"/>
      <c r="CR49" s="148"/>
      <c r="CS49" s="148"/>
      <c r="CT49" s="148"/>
      <c r="CU49" s="148"/>
      <c r="CV49" s="148"/>
      <c r="CW49" s="148"/>
      <c r="CX49" s="148"/>
      <c r="CY49" s="148"/>
      <c r="CZ49" s="279"/>
      <c r="DA49" s="148"/>
      <c r="DB49" s="148"/>
      <c r="DC49" s="278"/>
      <c r="DD49" s="148"/>
      <c r="DE49" s="148"/>
      <c r="DF49" s="148"/>
      <c r="DG49" s="148"/>
      <c r="DH49" s="148"/>
      <c r="DI49" s="148"/>
      <c r="DJ49" s="148"/>
      <c r="DK49" s="148"/>
      <c r="DL49" s="148"/>
      <c r="DM49" s="148"/>
      <c r="DN49" s="148"/>
      <c r="DO49" s="148"/>
      <c r="DP49" s="148"/>
      <c r="DQ49" s="148"/>
      <c r="DR49" s="148"/>
      <c r="DS49" s="148"/>
      <c r="DT49" s="148"/>
      <c r="DU49" s="279"/>
    </row>
    <row r="50" spans="1:125" ht="6" customHeight="1">
      <c r="A50" s="278"/>
      <c r="B50" s="148"/>
      <c r="C50" s="148"/>
      <c r="D50" s="148"/>
      <c r="E50" s="148"/>
      <c r="F50" s="148"/>
      <c r="G50" s="148"/>
      <c r="H50" s="148"/>
      <c r="I50" s="148"/>
      <c r="J50" s="148"/>
      <c r="K50" s="148"/>
      <c r="L50" s="148"/>
      <c r="M50" s="148"/>
      <c r="N50" s="148"/>
      <c r="O50" s="148"/>
      <c r="P50" s="148"/>
      <c r="Q50" s="148"/>
      <c r="R50" s="148"/>
      <c r="S50" s="148"/>
      <c r="T50" s="279"/>
      <c r="U50" s="148"/>
      <c r="V50" s="225"/>
      <c r="W50" s="278"/>
      <c r="X50" s="148"/>
      <c r="Y50" s="148"/>
      <c r="Z50" s="148"/>
      <c r="AA50" s="148"/>
      <c r="AB50" s="148"/>
      <c r="AC50" s="148"/>
      <c r="AD50" s="148"/>
      <c r="AE50" s="148"/>
      <c r="AF50" s="148"/>
      <c r="AG50" s="148"/>
      <c r="AH50" s="148"/>
      <c r="AI50" s="148"/>
      <c r="AJ50" s="148"/>
      <c r="AK50" s="148"/>
      <c r="AL50" s="148"/>
      <c r="AM50" s="148"/>
      <c r="AN50" s="148"/>
      <c r="AO50" s="279"/>
      <c r="AP50" s="148"/>
      <c r="AQ50" s="148"/>
      <c r="AR50" s="278"/>
      <c r="AS50" s="148"/>
      <c r="AT50" s="148"/>
      <c r="AU50" s="148"/>
      <c r="AV50" s="148"/>
      <c r="AW50" s="148"/>
      <c r="AX50" s="148"/>
      <c r="AY50" s="148"/>
      <c r="AZ50" s="148"/>
      <c r="BA50" s="148"/>
      <c r="BB50" s="148"/>
      <c r="BC50" s="148"/>
      <c r="BD50" s="148"/>
      <c r="BE50" s="148"/>
      <c r="BF50" s="148"/>
      <c r="BG50" s="148"/>
      <c r="BH50" s="148"/>
      <c r="BI50" s="148"/>
      <c r="BJ50" s="279"/>
      <c r="BK50" s="148"/>
      <c r="BL50" s="148"/>
      <c r="BM50" s="278"/>
      <c r="BN50" s="148"/>
      <c r="BO50" s="148"/>
      <c r="BP50" s="148"/>
      <c r="BQ50" s="148"/>
      <c r="BR50" s="148"/>
      <c r="BS50" s="148"/>
      <c r="BT50" s="148"/>
      <c r="BU50" s="148"/>
      <c r="BV50" s="148"/>
      <c r="BW50" s="148"/>
      <c r="BX50" s="148"/>
      <c r="BY50" s="148"/>
      <c r="BZ50" s="148"/>
      <c r="CA50" s="148"/>
      <c r="CB50" s="148"/>
      <c r="CC50" s="148"/>
      <c r="CD50" s="148"/>
      <c r="CE50" s="279"/>
      <c r="CF50" s="148"/>
      <c r="CG50" s="148"/>
      <c r="CH50" s="278"/>
      <c r="CI50" s="148"/>
      <c r="CJ50" s="148"/>
      <c r="CK50" s="148"/>
      <c r="CL50" s="148"/>
      <c r="CM50" s="148"/>
      <c r="CN50" s="148"/>
      <c r="CO50" s="148"/>
      <c r="CP50" s="148"/>
      <c r="CQ50" s="148"/>
      <c r="CR50" s="148"/>
      <c r="CS50" s="148"/>
      <c r="CT50" s="148"/>
      <c r="CU50" s="148"/>
      <c r="CV50" s="148"/>
      <c r="CW50" s="148"/>
      <c r="CX50" s="148"/>
      <c r="CY50" s="148"/>
      <c r="CZ50" s="279"/>
      <c r="DA50" s="148"/>
      <c r="DB50" s="148"/>
      <c r="DC50" s="278"/>
      <c r="DD50" s="148"/>
      <c r="DE50" s="148"/>
      <c r="DF50" s="148"/>
      <c r="DG50" s="148"/>
      <c r="DH50" s="148"/>
      <c r="DI50" s="148"/>
      <c r="DJ50" s="148"/>
      <c r="DK50" s="148"/>
      <c r="DL50" s="148"/>
      <c r="DM50" s="148"/>
      <c r="DN50" s="148"/>
      <c r="DO50" s="148"/>
      <c r="DP50" s="148"/>
      <c r="DQ50" s="148"/>
      <c r="DR50" s="148"/>
      <c r="DS50" s="148"/>
      <c r="DT50" s="148"/>
      <c r="DU50" s="279"/>
    </row>
    <row r="51" spans="1:125" ht="6" customHeight="1">
      <c r="A51" s="280"/>
      <c r="B51" s="515"/>
      <c r="C51" s="281"/>
      <c r="D51" s="281"/>
      <c r="E51" s="281"/>
      <c r="F51" s="281"/>
      <c r="G51" s="281"/>
      <c r="H51" s="281"/>
      <c r="I51" s="281"/>
      <c r="J51" s="281"/>
      <c r="K51" s="281"/>
      <c r="L51" s="281"/>
      <c r="M51" s="281"/>
      <c r="N51" s="281"/>
      <c r="O51" s="281"/>
      <c r="P51" s="281"/>
      <c r="Q51" s="281"/>
      <c r="R51" s="281"/>
      <c r="S51" s="281"/>
      <c r="T51" s="282"/>
      <c r="U51" s="148"/>
      <c r="V51" s="225"/>
      <c r="W51" s="280"/>
      <c r="X51" s="281"/>
      <c r="Y51" s="281"/>
      <c r="Z51" s="281"/>
      <c r="AA51" s="281"/>
      <c r="AB51" s="281"/>
      <c r="AC51" s="281"/>
      <c r="AD51" s="281"/>
      <c r="AE51" s="281"/>
      <c r="AF51" s="281"/>
      <c r="AG51" s="281"/>
      <c r="AH51" s="281"/>
      <c r="AI51" s="281"/>
      <c r="AJ51" s="281"/>
      <c r="AK51" s="281"/>
      <c r="AL51" s="281"/>
      <c r="AM51" s="281"/>
      <c r="AN51" s="281"/>
      <c r="AO51" s="282"/>
      <c r="AP51" s="148"/>
      <c r="AQ51" s="148"/>
      <c r="AR51" s="280"/>
      <c r="AS51" s="281"/>
      <c r="AT51" s="281"/>
      <c r="AU51" s="281"/>
      <c r="AV51" s="281"/>
      <c r="AW51" s="281"/>
      <c r="AX51" s="281"/>
      <c r="AY51" s="281"/>
      <c r="AZ51" s="281"/>
      <c r="BA51" s="281"/>
      <c r="BB51" s="281"/>
      <c r="BC51" s="281"/>
      <c r="BD51" s="281"/>
      <c r="BE51" s="281"/>
      <c r="BF51" s="281"/>
      <c r="BG51" s="281"/>
      <c r="BH51" s="281"/>
      <c r="BI51" s="281"/>
      <c r="BJ51" s="282"/>
      <c r="BK51" s="148"/>
      <c r="BL51" s="148"/>
      <c r="BM51" s="280"/>
      <c r="BN51" s="281"/>
      <c r="BO51" s="281"/>
      <c r="BP51" s="281"/>
      <c r="BQ51" s="281"/>
      <c r="BR51" s="281"/>
      <c r="BS51" s="281"/>
      <c r="BT51" s="281"/>
      <c r="BU51" s="281"/>
      <c r="BV51" s="281"/>
      <c r="BW51" s="281"/>
      <c r="BX51" s="281"/>
      <c r="BY51" s="281"/>
      <c r="BZ51" s="281"/>
      <c r="CA51" s="281"/>
      <c r="CB51" s="281"/>
      <c r="CC51" s="281"/>
      <c r="CD51" s="281"/>
      <c r="CE51" s="282"/>
      <c r="CF51" s="148"/>
      <c r="CG51" s="148"/>
      <c r="CH51" s="280"/>
      <c r="CI51" s="281"/>
      <c r="CJ51" s="281"/>
      <c r="CK51" s="281"/>
      <c r="CL51" s="281"/>
      <c r="CM51" s="281"/>
      <c r="CN51" s="281"/>
      <c r="CO51" s="281"/>
      <c r="CP51" s="281"/>
      <c r="CQ51" s="281"/>
      <c r="CR51" s="281"/>
      <c r="CS51" s="281"/>
      <c r="CT51" s="281"/>
      <c r="CU51" s="281"/>
      <c r="CV51" s="281"/>
      <c r="CW51" s="281"/>
      <c r="CX51" s="281"/>
      <c r="CY51" s="281"/>
      <c r="CZ51" s="282"/>
      <c r="DA51" s="148"/>
      <c r="DB51" s="148"/>
      <c r="DC51" s="280"/>
      <c r="DD51" s="281"/>
      <c r="DE51" s="281"/>
      <c r="DF51" s="281"/>
      <c r="DG51" s="281"/>
      <c r="DH51" s="281"/>
      <c r="DI51" s="281"/>
      <c r="DJ51" s="281"/>
      <c r="DK51" s="281"/>
      <c r="DL51" s="281"/>
      <c r="DM51" s="281"/>
      <c r="DN51" s="281"/>
      <c r="DO51" s="281"/>
      <c r="DP51" s="281"/>
      <c r="DQ51" s="281"/>
      <c r="DR51" s="281"/>
      <c r="DS51" s="281"/>
      <c r="DT51" s="281"/>
      <c r="DU51" s="282"/>
    </row>
    <row r="52" spans="1:125" ht="6" customHeight="1">
      <c r="A52" s="148"/>
      <c r="B52" s="148"/>
      <c r="C52" s="148"/>
      <c r="D52" s="148"/>
      <c r="E52" s="148"/>
      <c r="F52" s="148"/>
      <c r="G52" s="148"/>
      <c r="H52" s="148"/>
      <c r="I52" s="148"/>
      <c r="J52" s="148"/>
      <c r="K52" s="148"/>
      <c r="L52" s="148"/>
      <c r="M52" s="148"/>
      <c r="N52" s="148"/>
      <c r="O52" s="148"/>
      <c r="P52" s="148"/>
      <c r="Q52" s="148"/>
      <c r="R52" s="148"/>
      <c r="S52" s="148"/>
      <c r="T52" s="148"/>
      <c r="U52" s="148"/>
      <c r="V52" s="225"/>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row>
    <row r="53" spans="1:125" ht="6" customHeight="1">
      <c r="A53" s="148"/>
      <c r="B53" s="148"/>
      <c r="C53" s="148"/>
      <c r="D53" s="148"/>
      <c r="E53" s="148"/>
      <c r="F53" s="148"/>
      <c r="G53" s="148"/>
      <c r="H53" s="148"/>
      <c r="I53" s="148"/>
      <c r="J53" s="148"/>
      <c r="K53" s="148"/>
      <c r="L53" s="148"/>
      <c r="M53" s="148"/>
      <c r="N53" s="148"/>
      <c r="O53" s="148"/>
      <c r="P53" s="148"/>
      <c r="Q53" s="148"/>
      <c r="R53" s="148"/>
      <c r="S53" s="148"/>
      <c r="T53" s="148"/>
      <c r="U53" s="148"/>
      <c r="V53" s="225"/>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row>
    <row r="54" spans="1:125" ht="6" customHeight="1">
      <c r="A54" s="148"/>
      <c r="B54" s="148"/>
      <c r="C54" s="148"/>
      <c r="D54" s="148"/>
      <c r="E54" s="148"/>
      <c r="F54" s="148"/>
      <c r="G54" s="148"/>
      <c r="H54" s="148"/>
      <c r="I54" s="148"/>
      <c r="J54" s="148"/>
      <c r="K54" s="148"/>
      <c r="L54" s="148"/>
      <c r="M54" s="148"/>
      <c r="N54" s="148"/>
      <c r="O54" s="148"/>
      <c r="P54" s="148"/>
      <c r="Q54" s="148"/>
      <c r="R54" s="148"/>
      <c r="S54" s="148"/>
      <c r="T54" s="148"/>
      <c r="U54" s="148"/>
      <c r="V54" s="225"/>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row>
    <row r="55" spans="1:125" ht="6" customHeight="1">
      <c r="A55" s="148"/>
      <c r="B55" s="148"/>
      <c r="C55" s="148"/>
      <c r="D55" s="148"/>
      <c r="E55" s="148"/>
      <c r="F55" s="148"/>
      <c r="G55" s="148"/>
      <c r="H55" s="148"/>
      <c r="I55" s="148"/>
      <c r="J55" s="148"/>
      <c r="K55" s="148"/>
      <c r="L55" s="148"/>
      <c r="M55" s="148"/>
      <c r="N55" s="148"/>
      <c r="O55" s="148"/>
      <c r="P55" s="148"/>
      <c r="Q55" s="148"/>
      <c r="R55" s="148"/>
      <c r="S55" s="148"/>
      <c r="T55" s="148"/>
      <c r="U55" s="148"/>
      <c r="V55" s="225"/>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row>
    <row r="56" spans="1:125" ht="6" customHeight="1">
      <c r="A56" s="148"/>
      <c r="B56" s="148"/>
      <c r="C56" s="148"/>
      <c r="D56" s="148"/>
      <c r="E56" s="148"/>
      <c r="F56" s="148"/>
      <c r="G56" s="148"/>
      <c r="H56" s="148"/>
      <c r="I56" s="148"/>
      <c r="J56" s="148"/>
      <c r="K56" s="148"/>
      <c r="L56" s="148"/>
      <c r="M56" s="148"/>
      <c r="N56" s="148"/>
      <c r="O56" s="148"/>
      <c r="P56" s="148"/>
      <c r="Q56" s="148"/>
      <c r="R56" s="148"/>
      <c r="S56" s="148"/>
      <c r="T56" s="148"/>
      <c r="U56" s="148"/>
      <c r="V56" s="225"/>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row>
    <row r="57" spans="1:125" ht="6" customHeight="1">
      <c r="A57" s="148"/>
      <c r="B57" s="148"/>
      <c r="C57" s="148"/>
      <c r="D57" s="148"/>
      <c r="E57" s="148"/>
      <c r="F57" s="148"/>
      <c r="G57" s="148"/>
      <c r="H57" s="148"/>
      <c r="I57" s="148"/>
      <c r="J57" s="148"/>
      <c r="K57" s="148"/>
      <c r="L57" s="148"/>
      <c r="M57" s="148"/>
      <c r="N57" s="148"/>
      <c r="O57" s="148"/>
      <c r="P57" s="148"/>
      <c r="Q57" s="148"/>
      <c r="R57" s="148"/>
      <c r="S57" s="148"/>
      <c r="T57" s="148"/>
      <c r="U57" s="148"/>
      <c r="V57" s="225"/>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row>
    <row r="58" spans="1:125" ht="6" customHeight="1">
      <c r="A58" s="148"/>
      <c r="B58" s="148"/>
      <c r="C58" s="148"/>
      <c r="D58" s="148"/>
      <c r="E58" s="148"/>
      <c r="F58" s="148"/>
      <c r="G58" s="148"/>
      <c r="H58" s="148"/>
      <c r="I58" s="148"/>
      <c r="J58" s="148"/>
      <c r="K58" s="148"/>
      <c r="L58" s="148"/>
      <c r="M58" s="148"/>
      <c r="N58" s="148"/>
      <c r="O58" s="148"/>
      <c r="P58" s="148"/>
      <c r="Q58" s="148"/>
      <c r="R58" s="148"/>
      <c r="S58" s="148"/>
      <c r="T58" s="148"/>
      <c r="U58" s="148"/>
      <c r="V58" s="225"/>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row>
    <row r="59" spans="1:125" ht="6" customHeight="1">
      <c r="A59" s="148"/>
      <c r="B59" s="148"/>
      <c r="C59" s="148"/>
      <c r="D59" s="148"/>
      <c r="E59" s="148"/>
      <c r="F59" s="148"/>
      <c r="G59" s="148"/>
      <c r="H59" s="148"/>
      <c r="I59" s="148"/>
      <c r="J59" s="148"/>
      <c r="K59" s="148"/>
      <c r="L59" s="148"/>
      <c r="M59" s="148"/>
      <c r="N59" s="148"/>
      <c r="O59" s="148"/>
      <c r="P59" s="148"/>
      <c r="Q59" s="148"/>
      <c r="R59" s="148"/>
      <c r="S59" s="148"/>
      <c r="T59" s="148"/>
      <c r="U59" s="148"/>
      <c r="V59" s="225"/>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row>
    <row r="60" spans="1:125" ht="6" customHeight="1">
      <c r="A60" s="148"/>
      <c r="B60" s="148"/>
      <c r="C60" s="148"/>
      <c r="D60" s="148"/>
      <c r="E60" s="148"/>
      <c r="F60" s="148"/>
      <c r="G60" s="148"/>
      <c r="H60" s="148"/>
      <c r="I60" s="148"/>
      <c r="J60" s="148"/>
      <c r="K60" s="148"/>
      <c r="L60" s="148"/>
      <c r="M60" s="148"/>
      <c r="N60" s="148"/>
      <c r="O60" s="148"/>
      <c r="P60" s="148"/>
      <c r="Q60" s="148"/>
      <c r="R60" s="148"/>
      <c r="S60" s="148"/>
      <c r="T60" s="148"/>
      <c r="U60" s="148"/>
      <c r="V60" s="225"/>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row>
    <row r="61" spans="1:125" ht="6" customHeight="1">
      <c r="A61" s="148"/>
      <c r="B61" s="148"/>
      <c r="C61" s="148"/>
      <c r="D61" s="148"/>
      <c r="E61" s="148"/>
      <c r="F61" s="148"/>
      <c r="G61" s="148"/>
      <c r="H61" s="148"/>
      <c r="I61" s="148"/>
      <c r="J61" s="148"/>
      <c r="K61" s="148"/>
      <c r="L61" s="148"/>
      <c r="M61" s="148"/>
      <c r="N61" s="148"/>
      <c r="O61" s="148"/>
      <c r="P61" s="148"/>
      <c r="Q61" s="148"/>
      <c r="R61" s="148"/>
      <c r="S61" s="148"/>
      <c r="T61" s="148"/>
      <c r="U61" s="148"/>
      <c r="V61" s="225"/>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row>
    <row r="62" spans="1:125" ht="6" customHeight="1">
      <c r="A62" s="1117" t="s">
        <v>485</v>
      </c>
      <c r="B62" s="1117"/>
      <c r="C62" s="1117"/>
      <c r="D62" s="1117"/>
      <c r="E62" s="1117"/>
      <c r="F62" s="1117"/>
      <c r="G62" s="1117"/>
      <c r="H62" s="1117"/>
      <c r="I62" s="1117"/>
      <c r="J62" s="1118" t="str">
        <f>初期入力!E5&amp;""</f>
        <v>沼田工業株式会社</v>
      </c>
      <c r="K62" s="1118"/>
      <c r="L62" s="1118"/>
      <c r="M62" s="1118"/>
      <c r="N62" s="1118"/>
      <c r="O62" s="1118"/>
      <c r="P62" s="1118"/>
      <c r="Q62" s="1118"/>
      <c r="R62" s="1118"/>
      <c r="S62" s="1118"/>
      <c r="T62" s="1118"/>
      <c r="U62" s="148"/>
      <c r="V62" s="225"/>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row>
    <row r="63" spans="1:125" ht="6" customHeight="1">
      <c r="A63" s="1117"/>
      <c r="B63" s="1117"/>
      <c r="C63" s="1117"/>
      <c r="D63" s="1117"/>
      <c r="E63" s="1117"/>
      <c r="F63" s="1117"/>
      <c r="G63" s="1117"/>
      <c r="H63" s="1117"/>
      <c r="I63" s="1117"/>
      <c r="J63" s="1118"/>
      <c r="K63" s="1118"/>
      <c r="L63" s="1118"/>
      <c r="M63" s="1118"/>
      <c r="N63" s="1118"/>
      <c r="O63" s="1118"/>
      <c r="P63" s="1118"/>
      <c r="Q63" s="1118"/>
      <c r="R63" s="1118"/>
      <c r="S63" s="1118"/>
      <c r="T63" s="1118"/>
      <c r="U63" s="148"/>
      <c r="V63" s="225"/>
      <c r="W63" s="1117" t="s">
        <v>486</v>
      </c>
      <c r="X63" s="1117"/>
      <c r="Y63" s="1117"/>
      <c r="Z63" s="1117"/>
      <c r="AA63" s="1117"/>
      <c r="AB63" s="1117"/>
      <c r="AC63" s="1117"/>
      <c r="AD63" s="1117"/>
      <c r="AE63" s="1119"/>
      <c r="AF63" s="1119"/>
      <c r="AG63" s="1119"/>
      <c r="AH63" s="1119"/>
      <c r="AI63" s="1119"/>
      <c r="AJ63" s="1119"/>
      <c r="AK63" s="1119"/>
      <c r="AL63" s="1119"/>
      <c r="AM63" s="1119"/>
      <c r="AN63" s="1119"/>
      <c r="AO63" s="1119"/>
      <c r="AP63" s="148"/>
      <c r="AQ63" s="148"/>
      <c r="AR63" s="1117" t="s">
        <v>486</v>
      </c>
      <c r="AS63" s="1117"/>
      <c r="AT63" s="1117"/>
      <c r="AU63" s="1117"/>
      <c r="AV63" s="1117"/>
      <c r="AW63" s="1117"/>
      <c r="AX63" s="1117"/>
      <c r="AY63" s="1117"/>
      <c r="AZ63" s="1119"/>
      <c r="BA63" s="1119"/>
      <c r="BB63" s="1119"/>
      <c r="BC63" s="1119"/>
      <c r="BD63" s="1119"/>
      <c r="BE63" s="1119"/>
      <c r="BF63" s="1119"/>
      <c r="BG63" s="1119"/>
      <c r="BH63" s="1119"/>
      <c r="BI63" s="1119"/>
      <c r="BJ63" s="1119"/>
      <c r="BK63" s="148"/>
      <c r="BL63" s="148"/>
      <c r="BM63" s="1117" t="s">
        <v>486</v>
      </c>
      <c r="BN63" s="1117"/>
      <c r="BO63" s="1117"/>
      <c r="BP63" s="1117"/>
      <c r="BQ63" s="1117"/>
      <c r="BR63" s="1117"/>
      <c r="BS63" s="1117"/>
      <c r="BT63" s="1117"/>
      <c r="BU63" s="1119"/>
      <c r="BV63" s="1119"/>
      <c r="BW63" s="1119"/>
      <c r="BX63" s="1119"/>
      <c r="BY63" s="1119"/>
      <c r="BZ63" s="1119"/>
      <c r="CA63" s="1119"/>
      <c r="CB63" s="1119"/>
      <c r="CC63" s="1119"/>
      <c r="CD63" s="1119"/>
      <c r="CE63" s="1119"/>
      <c r="CF63" s="148"/>
      <c r="CG63" s="148"/>
      <c r="CH63" s="1117" t="s">
        <v>486</v>
      </c>
      <c r="CI63" s="1117"/>
      <c r="CJ63" s="1117"/>
      <c r="CK63" s="1117"/>
      <c r="CL63" s="1117"/>
      <c r="CM63" s="1117"/>
      <c r="CN63" s="1117"/>
      <c r="CO63" s="1117"/>
      <c r="CP63" s="1119"/>
      <c r="CQ63" s="1119"/>
      <c r="CR63" s="1119"/>
      <c r="CS63" s="1119"/>
      <c r="CT63" s="1119"/>
      <c r="CU63" s="1119"/>
      <c r="CV63" s="1119"/>
      <c r="CW63" s="1119"/>
      <c r="CX63" s="1119"/>
      <c r="CY63" s="1119"/>
      <c r="CZ63" s="1119"/>
      <c r="DA63" s="148"/>
      <c r="DB63" s="148"/>
      <c r="DC63" s="1117" t="s">
        <v>486</v>
      </c>
      <c r="DD63" s="1117"/>
      <c r="DE63" s="1117"/>
      <c r="DF63" s="1117"/>
      <c r="DG63" s="1117"/>
      <c r="DH63" s="1117"/>
      <c r="DI63" s="1117"/>
      <c r="DJ63" s="1117"/>
      <c r="DK63" s="1119"/>
      <c r="DL63" s="1119"/>
      <c r="DM63" s="1119"/>
      <c r="DN63" s="1119"/>
      <c r="DO63" s="1119"/>
      <c r="DP63" s="1119"/>
      <c r="DQ63" s="1119"/>
      <c r="DR63" s="1119"/>
      <c r="DS63" s="1119"/>
      <c r="DT63" s="1119"/>
      <c r="DU63" s="1119"/>
    </row>
    <row r="64" spans="1:125" ht="6" customHeight="1">
      <c r="A64" s="1117"/>
      <c r="B64" s="1117"/>
      <c r="C64" s="1117"/>
      <c r="D64" s="1117"/>
      <c r="E64" s="1117"/>
      <c r="F64" s="1117"/>
      <c r="G64" s="1117"/>
      <c r="H64" s="1117"/>
      <c r="I64" s="1117"/>
      <c r="J64" s="1118"/>
      <c r="K64" s="1118"/>
      <c r="L64" s="1118"/>
      <c r="M64" s="1118"/>
      <c r="N64" s="1118"/>
      <c r="O64" s="1118"/>
      <c r="P64" s="1118"/>
      <c r="Q64" s="1118"/>
      <c r="R64" s="1118"/>
      <c r="S64" s="1118"/>
      <c r="T64" s="1118"/>
      <c r="U64" s="148"/>
      <c r="V64" s="225"/>
      <c r="W64" s="1117"/>
      <c r="X64" s="1117"/>
      <c r="Y64" s="1117"/>
      <c r="Z64" s="1117"/>
      <c r="AA64" s="1117"/>
      <c r="AB64" s="1117"/>
      <c r="AC64" s="1117"/>
      <c r="AD64" s="1117"/>
      <c r="AE64" s="1119"/>
      <c r="AF64" s="1119"/>
      <c r="AG64" s="1119"/>
      <c r="AH64" s="1119"/>
      <c r="AI64" s="1119"/>
      <c r="AJ64" s="1119"/>
      <c r="AK64" s="1119"/>
      <c r="AL64" s="1119"/>
      <c r="AM64" s="1119"/>
      <c r="AN64" s="1119"/>
      <c r="AO64" s="1119"/>
      <c r="AP64" s="148"/>
      <c r="AQ64" s="148"/>
      <c r="AR64" s="1117"/>
      <c r="AS64" s="1117"/>
      <c r="AT64" s="1117"/>
      <c r="AU64" s="1117"/>
      <c r="AV64" s="1117"/>
      <c r="AW64" s="1117"/>
      <c r="AX64" s="1117"/>
      <c r="AY64" s="1117"/>
      <c r="AZ64" s="1119"/>
      <c r="BA64" s="1119"/>
      <c r="BB64" s="1119"/>
      <c r="BC64" s="1119"/>
      <c r="BD64" s="1119"/>
      <c r="BE64" s="1119"/>
      <c r="BF64" s="1119"/>
      <c r="BG64" s="1119"/>
      <c r="BH64" s="1119"/>
      <c r="BI64" s="1119"/>
      <c r="BJ64" s="1119"/>
      <c r="BK64" s="148"/>
      <c r="BL64" s="148"/>
      <c r="BM64" s="1117"/>
      <c r="BN64" s="1117"/>
      <c r="BO64" s="1117"/>
      <c r="BP64" s="1117"/>
      <c r="BQ64" s="1117"/>
      <c r="BR64" s="1117"/>
      <c r="BS64" s="1117"/>
      <c r="BT64" s="1117"/>
      <c r="BU64" s="1119"/>
      <c r="BV64" s="1119"/>
      <c r="BW64" s="1119"/>
      <c r="BX64" s="1119"/>
      <c r="BY64" s="1119"/>
      <c r="BZ64" s="1119"/>
      <c r="CA64" s="1119"/>
      <c r="CB64" s="1119"/>
      <c r="CC64" s="1119"/>
      <c r="CD64" s="1119"/>
      <c r="CE64" s="1119"/>
      <c r="CF64" s="148"/>
      <c r="CG64" s="148"/>
      <c r="CH64" s="1117"/>
      <c r="CI64" s="1117"/>
      <c r="CJ64" s="1117"/>
      <c r="CK64" s="1117"/>
      <c r="CL64" s="1117"/>
      <c r="CM64" s="1117"/>
      <c r="CN64" s="1117"/>
      <c r="CO64" s="1117"/>
      <c r="CP64" s="1119"/>
      <c r="CQ64" s="1119"/>
      <c r="CR64" s="1119"/>
      <c r="CS64" s="1119"/>
      <c r="CT64" s="1119"/>
      <c r="CU64" s="1119"/>
      <c r="CV64" s="1119"/>
      <c r="CW64" s="1119"/>
      <c r="CX64" s="1119"/>
      <c r="CY64" s="1119"/>
      <c r="CZ64" s="1119"/>
      <c r="DA64" s="148"/>
      <c r="DB64" s="148"/>
      <c r="DC64" s="1117"/>
      <c r="DD64" s="1117"/>
      <c r="DE64" s="1117"/>
      <c r="DF64" s="1117"/>
      <c r="DG64" s="1117"/>
      <c r="DH64" s="1117"/>
      <c r="DI64" s="1117"/>
      <c r="DJ64" s="1117"/>
      <c r="DK64" s="1119"/>
      <c r="DL64" s="1119"/>
      <c r="DM64" s="1119"/>
      <c r="DN64" s="1119"/>
      <c r="DO64" s="1119"/>
      <c r="DP64" s="1119"/>
      <c r="DQ64" s="1119"/>
      <c r="DR64" s="1119"/>
      <c r="DS64" s="1119"/>
      <c r="DT64" s="1119"/>
      <c r="DU64" s="1119"/>
    </row>
    <row r="65" spans="1:125" ht="6" customHeight="1">
      <c r="A65" s="1117" t="s">
        <v>1124</v>
      </c>
      <c r="B65" s="1117"/>
      <c r="C65" s="1117"/>
      <c r="D65" s="1117"/>
      <c r="E65" s="1117"/>
      <c r="F65" s="1117"/>
      <c r="G65" s="1117"/>
      <c r="H65" s="1117"/>
      <c r="I65" s="1117"/>
      <c r="J65" s="1118" t="str">
        <f>初期入力!E47&amp;""</f>
        <v/>
      </c>
      <c r="K65" s="1118"/>
      <c r="L65" s="1118"/>
      <c r="M65" s="1118"/>
      <c r="N65" s="1118"/>
      <c r="O65" s="1118"/>
      <c r="P65" s="1118"/>
      <c r="Q65" s="1118"/>
      <c r="R65" s="1118"/>
      <c r="S65" s="1118"/>
      <c r="T65" s="1118"/>
      <c r="U65" s="148"/>
      <c r="V65" s="225"/>
      <c r="W65" s="1117"/>
      <c r="X65" s="1117"/>
      <c r="Y65" s="1117"/>
      <c r="Z65" s="1117"/>
      <c r="AA65" s="1117"/>
      <c r="AB65" s="1117"/>
      <c r="AC65" s="1117"/>
      <c r="AD65" s="1117"/>
      <c r="AE65" s="1119"/>
      <c r="AF65" s="1119"/>
      <c r="AG65" s="1119"/>
      <c r="AH65" s="1119"/>
      <c r="AI65" s="1119"/>
      <c r="AJ65" s="1119"/>
      <c r="AK65" s="1119"/>
      <c r="AL65" s="1119"/>
      <c r="AM65" s="1119"/>
      <c r="AN65" s="1119"/>
      <c r="AO65" s="1119"/>
      <c r="AP65" s="148"/>
      <c r="AQ65" s="148"/>
      <c r="AR65" s="1117"/>
      <c r="AS65" s="1117"/>
      <c r="AT65" s="1117"/>
      <c r="AU65" s="1117"/>
      <c r="AV65" s="1117"/>
      <c r="AW65" s="1117"/>
      <c r="AX65" s="1117"/>
      <c r="AY65" s="1117"/>
      <c r="AZ65" s="1119"/>
      <c r="BA65" s="1119"/>
      <c r="BB65" s="1119"/>
      <c r="BC65" s="1119"/>
      <c r="BD65" s="1119"/>
      <c r="BE65" s="1119"/>
      <c r="BF65" s="1119"/>
      <c r="BG65" s="1119"/>
      <c r="BH65" s="1119"/>
      <c r="BI65" s="1119"/>
      <c r="BJ65" s="1119"/>
      <c r="BK65" s="148"/>
      <c r="BL65" s="148"/>
      <c r="BM65" s="1117"/>
      <c r="BN65" s="1117"/>
      <c r="BO65" s="1117"/>
      <c r="BP65" s="1117"/>
      <c r="BQ65" s="1117"/>
      <c r="BR65" s="1117"/>
      <c r="BS65" s="1117"/>
      <c r="BT65" s="1117"/>
      <c r="BU65" s="1119"/>
      <c r="BV65" s="1119"/>
      <c r="BW65" s="1119"/>
      <c r="BX65" s="1119"/>
      <c r="BY65" s="1119"/>
      <c r="BZ65" s="1119"/>
      <c r="CA65" s="1119"/>
      <c r="CB65" s="1119"/>
      <c r="CC65" s="1119"/>
      <c r="CD65" s="1119"/>
      <c r="CE65" s="1119"/>
      <c r="CF65" s="148"/>
      <c r="CG65" s="148"/>
      <c r="CH65" s="1117"/>
      <c r="CI65" s="1117"/>
      <c r="CJ65" s="1117"/>
      <c r="CK65" s="1117"/>
      <c r="CL65" s="1117"/>
      <c r="CM65" s="1117"/>
      <c r="CN65" s="1117"/>
      <c r="CO65" s="1117"/>
      <c r="CP65" s="1119"/>
      <c r="CQ65" s="1119"/>
      <c r="CR65" s="1119"/>
      <c r="CS65" s="1119"/>
      <c r="CT65" s="1119"/>
      <c r="CU65" s="1119"/>
      <c r="CV65" s="1119"/>
      <c r="CW65" s="1119"/>
      <c r="CX65" s="1119"/>
      <c r="CY65" s="1119"/>
      <c r="CZ65" s="1119"/>
      <c r="DA65" s="148"/>
      <c r="DB65" s="148"/>
      <c r="DC65" s="1117"/>
      <c r="DD65" s="1117"/>
      <c r="DE65" s="1117"/>
      <c r="DF65" s="1117"/>
      <c r="DG65" s="1117"/>
      <c r="DH65" s="1117"/>
      <c r="DI65" s="1117"/>
      <c r="DJ65" s="1117"/>
      <c r="DK65" s="1119"/>
      <c r="DL65" s="1119"/>
      <c r="DM65" s="1119"/>
      <c r="DN65" s="1119"/>
      <c r="DO65" s="1119"/>
      <c r="DP65" s="1119"/>
      <c r="DQ65" s="1119"/>
      <c r="DR65" s="1119"/>
      <c r="DS65" s="1119"/>
      <c r="DT65" s="1119"/>
      <c r="DU65" s="1119"/>
    </row>
    <row r="66" spans="1:125" ht="6" customHeight="1">
      <c r="A66" s="1117"/>
      <c r="B66" s="1117"/>
      <c r="C66" s="1117"/>
      <c r="D66" s="1117"/>
      <c r="E66" s="1117"/>
      <c r="F66" s="1117"/>
      <c r="G66" s="1117"/>
      <c r="H66" s="1117"/>
      <c r="I66" s="1117"/>
      <c r="J66" s="1118"/>
      <c r="K66" s="1118"/>
      <c r="L66" s="1118"/>
      <c r="M66" s="1118"/>
      <c r="N66" s="1118"/>
      <c r="O66" s="1118"/>
      <c r="P66" s="1118"/>
      <c r="Q66" s="1118"/>
      <c r="R66" s="1118"/>
      <c r="S66" s="1118"/>
      <c r="T66" s="1118"/>
      <c r="U66" s="148"/>
      <c r="V66" s="225"/>
      <c r="W66" s="1117" t="s">
        <v>488</v>
      </c>
      <c r="X66" s="1117"/>
      <c r="Y66" s="1117"/>
      <c r="Z66" s="1117"/>
      <c r="AA66" s="1117"/>
      <c r="AB66" s="1117"/>
      <c r="AC66" s="1117"/>
      <c r="AD66" s="1117"/>
      <c r="AE66" s="1119"/>
      <c r="AF66" s="1119"/>
      <c r="AG66" s="1119"/>
      <c r="AH66" s="1119"/>
      <c r="AI66" s="1119"/>
      <c r="AJ66" s="1119"/>
      <c r="AK66" s="1119"/>
      <c r="AL66" s="1119"/>
      <c r="AM66" s="1119"/>
      <c r="AN66" s="1119"/>
      <c r="AO66" s="1119"/>
      <c r="AP66" s="148"/>
      <c r="AQ66" s="148"/>
      <c r="AR66" s="1117" t="s">
        <v>488</v>
      </c>
      <c r="AS66" s="1117"/>
      <c r="AT66" s="1117"/>
      <c r="AU66" s="1117"/>
      <c r="AV66" s="1117"/>
      <c r="AW66" s="1117"/>
      <c r="AX66" s="1117"/>
      <c r="AY66" s="1117"/>
      <c r="AZ66" s="1119"/>
      <c r="BA66" s="1119"/>
      <c r="BB66" s="1119"/>
      <c r="BC66" s="1119"/>
      <c r="BD66" s="1119"/>
      <c r="BE66" s="1119"/>
      <c r="BF66" s="1119"/>
      <c r="BG66" s="1119"/>
      <c r="BH66" s="1119"/>
      <c r="BI66" s="1119"/>
      <c r="BJ66" s="1119"/>
      <c r="BK66" s="148"/>
      <c r="BL66" s="148"/>
      <c r="BM66" s="1117" t="s">
        <v>488</v>
      </c>
      <c r="BN66" s="1117"/>
      <c r="BO66" s="1117"/>
      <c r="BP66" s="1117"/>
      <c r="BQ66" s="1117"/>
      <c r="BR66" s="1117"/>
      <c r="BS66" s="1117"/>
      <c r="BT66" s="1117"/>
      <c r="BU66" s="1119"/>
      <c r="BV66" s="1119"/>
      <c r="BW66" s="1119"/>
      <c r="BX66" s="1119"/>
      <c r="BY66" s="1119"/>
      <c r="BZ66" s="1119"/>
      <c r="CA66" s="1119"/>
      <c r="CB66" s="1119"/>
      <c r="CC66" s="1119"/>
      <c r="CD66" s="1119"/>
      <c r="CE66" s="1119"/>
      <c r="CF66" s="148"/>
      <c r="CG66" s="148"/>
      <c r="CH66" s="1117" t="s">
        <v>488</v>
      </c>
      <c r="CI66" s="1117"/>
      <c r="CJ66" s="1117"/>
      <c r="CK66" s="1117"/>
      <c r="CL66" s="1117"/>
      <c r="CM66" s="1117"/>
      <c r="CN66" s="1117"/>
      <c r="CO66" s="1117"/>
      <c r="CP66" s="1119"/>
      <c r="CQ66" s="1119"/>
      <c r="CR66" s="1119"/>
      <c r="CS66" s="1119"/>
      <c r="CT66" s="1119"/>
      <c r="CU66" s="1119"/>
      <c r="CV66" s="1119"/>
      <c r="CW66" s="1119"/>
      <c r="CX66" s="1119"/>
      <c r="CY66" s="1119"/>
      <c r="CZ66" s="1119"/>
      <c r="DA66" s="148"/>
      <c r="DB66" s="148"/>
      <c r="DC66" s="1117" t="s">
        <v>488</v>
      </c>
      <c r="DD66" s="1117"/>
      <c r="DE66" s="1117"/>
      <c r="DF66" s="1117"/>
      <c r="DG66" s="1117"/>
      <c r="DH66" s="1117"/>
      <c r="DI66" s="1117"/>
      <c r="DJ66" s="1117"/>
      <c r="DK66" s="1119"/>
      <c r="DL66" s="1119"/>
      <c r="DM66" s="1119"/>
      <c r="DN66" s="1119"/>
      <c r="DO66" s="1119"/>
      <c r="DP66" s="1119"/>
      <c r="DQ66" s="1119"/>
      <c r="DR66" s="1119"/>
      <c r="DS66" s="1119"/>
      <c r="DT66" s="1119"/>
      <c r="DU66" s="1119"/>
    </row>
    <row r="67" spans="1:125" ht="6" customHeight="1">
      <c r="A67" s="1117"/>
      <c r="B67" s="1117"/>
      <c r="C67" s="1117"/>
      <c r="D67" s="1117"/>
      <c r="E67" s="1117"/>
      <c r="F67" s="1117"/>
      <c r="G67" s="1117"/>
      <c r="H67" s="1117"/>
      <c r="I67" s="1117"/>
      <c r="J67" s="1118"/>
      <c r="K67" s="1118"/>
      <c r="L67" s="1118"/>
      <c r="M67" s="1118"/>
      <c r="N67" s="1118"/>
      <c r="O67" s="1118"/>
      <c r="P67" s="1118"/>
      <c r="Q67" s="1118"/>
      <c r="R67" s="1118"/>
      <c r="S67" s="1118"/>
      <c r="T67" s="1118"/>
      <c r="U67" s="148"/>
      <c r="V67" s="225"/>
      <c r="W67" s="1117"/>
      <c r="X67" s="1117"/>
      <c r="Y67" s="1117"/>
      <c r="Z67" s="1117"/>
      <c r="AA67" s="1117"/>
      <c r="AB67" s="1117"/>
      <c r="AC67" s="1117"/>
      <c r="AD67" s="1117"/>
      <c r="AE67" s="1119"/>
      <c r="AF67" s="1119"/>
      <c r="AG67" s="1119"/>
      <c r="AH67" s="1119"/>
      <c r="AI67" s="1119"/>
      <c r="AJ67" s="1119"/>
      <c r="AK67" s="1119"/>
      <c r="AL67" s="1119"/>
      <c r="AM67" s="1119"/>
      <c r="AN67" s="1119"/>
      <c r="AO67" s="1119"/>
      <c r="AP67" s="148"/>
      <c r="AQ67" s="148"/>
      <c r="AR67" s="1117"/>
      <c r="AS67" s="1117"/>
      <c r="AT67" s="1117"/>
      <c r="AU67" s="1117"/>
      <c r="AV67" s="1117"/>
      <c r="AW67" s="1117"/>
      <c r="AX67" s="1117"/>
      <c r="AY67" s="1117"/>
      <c r="AZ67" s="1119"/>
      <c r="BA67" s="1119"/>
      <c r="BB67" s="1119"/>
      <c r="BC67" s="1119"/>
      <c r="BD67" s="1119"/>
      <c r="BE67" s="1119"/>
      <c r="BF67" s="1119"/>
      <c r="BG67" s="1119"/>
      <c r="BH67" s="1119"/>
      <c r="BI67" s="1119"/>
      <c r="BJ67" s="1119"/>
      <c r="BK67" s="148"/>
      <c r="BL67" s="148"/>
      <c r="BM67" s="1117"/>
      <c r="BN67" s="1117"/>
      <c r="BO67" s="1117"/>
      <c r="BP67" s="1117"/>
      <c r="BQ67" s="1117"/>
      <c r="BR67" s="1117"/>
      <c r="BS67" s="1117"/>
      <c r="BT67" s="1117"/>
      <c r="BU67" s="1119"/>
      <c r="BV67" s="1119"/>
      <c r="BW67" s="1119"/>
      <c r="BX67" s="1119"/>
      <c r="BY67" s="1119"/>
      <c r="BZ67" s="1119"/>
      <c r="CA67" s="1119"/>
      <c r="CB67" s="1119"/>
      <c r="CC67" s="1119"/>
      <c r="CD67" s="1119"/>
      <c r="CE67" s="1119"/>
      <c r="CF67" s="148"/>
      <c r="CG67" s="148"/>
      <c r="CH67" s="1117"/>
      <c r="CI67" s="1117"/>
      <c r="CJ67" s="1117"/>
      <c r="CK67" s="1117"/>
      <c r="CL67" s="1117"/>
      <c r="CM67" s="1117"/>
      <c r="CN67" s="1117"/>
      <c r="CO67" s="1117"/>
      <c r="CP67" s="1119"/>
      <c r="CQ67" s="1119"/>
      <c r="CR67" s="1119"/>
      <c r="CS67" s="1119"/>
      <c r="CT67" s="1119"/>
      <c r="CU67" s="1119"/>
      <c r="CV67" s="1119"/>
      <c r="CW67" s="1119"/>
      <c r="CX67" s="1119"/>
      <c r="CY67" s="1119"/>
      <c r="CZ67" s="1119"/>
      <c r="DA67" s="148"/>
      <c r="DB67" s="148"/>
      <c r="DC67" s="1117"/>
      <c r="DD67" s="1117"/>
      <c r="DE67" s="1117"/>
      <c r="DF67" s="1117"/>
      <c r="DG67" s="1117"/>
      <c r="DH67" s="1117"/>
      <c r="DI67" s="1117"/>
      <c r="DJ67" s="1117"/>
      <c r="DK67" s="1119"/>
      <c r="DL67" s="1119"/>
      <c r="DM67" s="1119"/>
      <c r="DN67" s="1119"/>
      <c r="DO67" s="1119"/>
      <c r="DP67" s="1119"/>
      <c r="DQ67" s="1119"/>
      <c r="DR67" s="1119"/>
      <c r="DS67" s="1119"/>
      <c r="DT67" s="1119"/>
      <c r="DU67" s="1119"/>
    </row>
    <row r="68" spans="1:125" ht="6" customHeight="1">
      <c r="A68" s="1117" t="s">
        <v>489</v>
      </c>
      <c r="B68" s="1117"/>
      <c r="C68" s="1117"/>
      <c r="D68" s="1117"/>
      <c r="E68" s="1117"/>
      <c r="F68" s="1117"/>
      <c r="G68" s="1117"/>
      <c r="H68" s="1117"/>
      <c r="I68" s="1117"/>
      <c r="J68" s="1121"/>
      <c r="K68" s="1122"/>
      <c r="L68" s="1122"/>
      <c r="M68" s="1122"/>
      <c r="N68" s="1122"/>
      <c r="O68" s="1122"/>
      <c r="P68" s="1122"/>
      <c r="Q68" s="1122"/>
      <c r="R68" s="1122"/>
      <c r="S68" s="1122"/>
      <c r="T68" s="1122"/>
      <c r="U68" s="148"/>
      <c r="V68" s="225"/>
      <c r="W68" s="1117"/>
      <c r="X68" s="1117"/>
      <c r="Y68" s="1117"/>
      <c r="Z68" s="1117"/>
      <c r="AA68" s="1117"/>
      <c r="AB68" s="1117"/>
      <c r="AC68" s="1117"/>
      <c r="AD68" s="1117"/>
      <c r="AE68" s="1119"/>
      <c r="AF68" s="1119"/>
      <c r="AG68" s="1119"/>
      <c r="AH68" s="1119"/>
      <c r="AI68" s="1119"/>
      <c r="AJ68" s="1119"/>
      <c r="AK68" s="1119"/>
      <c r="AL68" s="1119"/>
      <c r="AM68" s="1119"/>
      <c r="AN68" s="1119"/>
      <c r="AO68" s="1119"/>
      <c r="AP68" s="148"/>
      <c r="AQ68" s="148"/>
      <c r="AR68" s="1117"/>
      <c r="AS68" s="1117"/>
      <c r="AT68" s="1117"/>
      <c r="AU68" s="1117"/>
      <c r="AV68" s="1117"/>
      <c r="AW68" s="1117"/>
      <c r="AX68" s="1117"/>
      <c r="AY68" s="1117"/>
      <c r="AZ68" s="1119"/>
      <c r="BA68" s="1119"/>
      <c r="BB68" s="1119"/>
      <c r="BC68" s="1119"/>
      <c r="BD68" s="1119"/>
      <c r="BE68" s="1119"/>
      <c r="BF68" s="1119"/>
      <c r="BG68" s="1119"/>
      <c r="BH68" s="1119"/>
      <c r="BI68" s="1119"/>
      <c r="BJ68" s="1119"/>
      <c r="BK68" s="148"/>
      <c r="BL68" s="148"/>
      <c r="BM68" s="1117"/>
      <c r="BN68" s="1117"/>
      <c r="BO68" s="1117"/>
      <c r="BP68" s="1117"/>
      <c r="BQ68" s="1117"/>
      <c r="BR68" s="1117"/>
      <c r="BS68" s="1117"/>
      <c r="BT68" s="1117"/>
      <c r="BU68" s="1119"/>
      <c r="BV68" s="1119"/>
      <c r="BW68" s="1119"/>
      <c r="BX68" s="1119"/>
      <c r="BY68" s="1119"/>
      <c r="BZ68" s="1119"/>
      <c r="CA68" s="1119"/>
      <c r="CB68" s="1119"/>
      <c r="CC68" s="1119"/>
      <c r="CD68" s="1119"/>
      <c r="CE68" s="1119"/>
      <c r="CF68" s="148"/>
      <c r="CG68" s="148"/>
      <c r="CH68" s="1117"/>
      <c r="CI68" s="1117"/>
      <c r="CJ68" s="1117"/>
      <c r="CK68" s="1117"/>
      <c r="CL68" s="1117"/>
      <c r="CM68" s="1117"/>
      <c r="CN68" s="1117"/>
      <c r="CO68" s="1117"/>
      <c r="CP68" s="1119"/>
      <c r="CQ68" s="1119"/>
      <c r="CR68" s="1119"/>
      <c r="CS68" s="1119"/>
      <c r="CT68" s="1119"/>
      <c r="CU68" s="1119"/>
      <c r="CV68" s="1119"/>
      <c r="CW68" s="1119"/>
      <c r="CX68" s="1119"/>
      <c r="CY68" s="1119"/>
      <c r="CZ68" s="1119"/>
      <c r="DA68" s="148"/>
      <c r="DB68" s="148"/>
      <c r="DC68" s="1117"/>
      <c r="DD68" s="1117"/>
      <c r="DE68" s="1117"/>
      <c r="DF68" s="1117"/>
      <c r="DG68" s="1117"/>
      <c r="DH68" s="1117"/>
      <c r="DI68" s="1117"/>
      <c r="DJ68" s="1117"/>
      <c r="DK68" s="1119"/>
      <c r="DL68" s="1119"/>
      <c r="DM68" s="1119"/>
      <c r="DN68" s="1119"/>
      <c r="DO68" s="1119"/>
      <c r="DP68" s="1119"/>
      <c r="DQ68" s="1119"/>
      <c r="DR68" s="1119"/>
      <c r="DS68" s="1119"/>
      <c r="DT68" s="1119"/>
      <c r="DU68" s="1119"/>
    </row>
    <row r="69" spans="1:125" ht="6" customHeight="1">
      <c r="A69" s="1117"/>
      <c r="B69" s="1117"/>
      <c r="C69" s="1117"/>
      <c r="D69" s="1117"/>
      <c r="E69" s="1117"/>
      <c r="F69" s="1117"/>
      <c r="G69" s="1117"/>
      <c r="H69" s="1117"/>
      <c r="I69" s="1117"/>
      <c r="J69" s="1122"/>
      <c r="K69" s="1122"/>
      <c r="L69" s="1122"/>
      <c r="M69" s="1122"/>
      <c r="N69" s="1122"/>
      <c r="O69" s="1122"/>
      <c r="P69" s="1122"/>
      <c r="Q69" s="1122"/>
      <c r="R69" s="1122"/>
      <c r="S69" s="1122"/>
      <c r="T69" s="1122"/>
      <c r="U69" s="148"/>
      <c r="V69" s="225"/>
      <c r="W69" s="1117" t="s">
        <v>489</v>
      </c>
      <c r="X69" s="1117"/>
      <c r="Y69" s="1117"/>
      <c r="Z69" s="1117"/>
      <c r="AA69" s="1117"/>
      <c r="AB69" s="1117"/>
      <c r="AC69" s="1117"/>
      <c r="AD69" s="1117"/>
      <c r="AE69" s="1123"/>
      <c r="AF69" s="1123"/>
      <c r="AG69" s="1123"/>
      <c r="AH69" s="1123"/>
      <c r="AI69" s="1123"/>
      <c r="AJ69" s="1123"/>
      <c r="AK69" s="1123"/>
      <c r="AL69" s="1123"/>
      <c r="AM69" s="1123"/>
      <c r="AN69" s="1123"/>
      <c r="AO69" s="1123"/>
      <c r="AP69" s="148"/>
      <c r="AQ69" s="148"/>
      <c r="AR69" s="1117" t="s">
        <v>489</v>
      </c>
      <c r="AS69" s="1117"/>
      <c r="AT69" s="1117"/>
      <c r="AU69" s="1117"/>
      <c r="AV69" s="1117"/>
      <c r="AW69" s="1117"/>
      <c r="AX69" s="1117"/>
      <c r="AY69" s="1117"/>
      <c r="AZ69" s="1123"/>
      <c r="BA69" s="1123"/>
      <c r="BB69" s="1123"/>
      <c r="BC69" s="1123"/>
      <c r="BD69" s="1123"/>
      <c r="BE69" s="1123"/>
      <c r="BF69" s="1123"/>
      <c r="BG69" s="1123"/>
      <c r="BH69" s="1123"/>
      <c r="BI69" s="1123"/>
      <c r="BJ69" s="1123"/>
      <c r="BK69" s="148"/>
      <c r="BL69" s="148"/>
      <c r="BM69" s="1117" t="s">
        <v>489</v>
      </c>
      <c r="BN69" s="1117"/>
      <c r="BO69" s="1117"/>
      <c r="BP69" s="1117"/>
      <c r="BQ69" s="1117"/>
      <c r="BR69" s="1117"/>
      <c r="BS69" s="1117"/>
      <c r="BT69" s="1117"/>
      <c r="BU69" s="1123"/>
      <c r="BV69" s="1123"/>
      <c r="BW69" s="1123"/>
      <c r="BX69" s="1123"/>
      <c r="BY69" s="1123"/>
      <c r="BZ69" s="1123"/>
      <c r="CA69" s="1123"/>
      <c r="CB69" s="1123"/>
      <c r="CC69" s="1123"/>
      <c r="CD69" s="1123"/>
      <c r="CE69" s="1123"/>
      <c r="CF69" s="148"/>
      <c r="CG69" s="148"/>
      <c r="CH69" s="1117" t="s">
        <v>489</v>
      </c>
      <c r="CI69" s="1117"/>
      <c r="CJ69" s="1117"/>
      <c r="CK69" s="1117"/>
      <c r="CL69" s="1117"/>
      <c r="CM69" s="1117"/>
      <c r="CN69" s="1117"/>
      <c r="CO69" s="1117"/>
      <c r="CP69" s="1123"/>
      <c r="CQ69" s="1123"/>
      <c r="CR69" s="1123"/>
      <c r="CS69" s="1123"/>
      <c r="CT69" s="1123"/>
      <c r="CU69" s="1123"/>
      <c r="CV69" s="1123"/>
      <c r="CW69" s="1123"/>
      <c r="CX69" s="1123"/>
      <c r="CY69" s="1123"/>
      <c r="CZ69" s="1123"/>
      <c r="DA69" s="148"/>
      <c r="DB69" s="148"/>
      <c r="DC69" s="1117" t="s">
        <v>489</v>
      </c>
      <c r="DD69" s="1117"/>
      <c r="DE69" s="1117"/>
      <c r="DF69" s="1117"/>
      <c r="DG69" s="1117"/>
      <c r="DH69" s="1117"/>
      <c r="DI69" s="1117"/>
      <c r="DJ69" s="1117"/>
      <c r="DK69" s="1123"/>
      <c r="DL69" s="1123"/>
      <c r="DM69" s="1123"/>
      <c r="DN69" s="1123"/>
      <c r="DO69" s="1123"/>
      <c r="DP69" s="1123"/>
      <c r="DQ69" s="1123"/>
      <c r="DR69" s="1123"/>
      <c r="DS69" s="1123"/>
      <c r="DT69" s="1123"/>
      <c r="DU69" s="1123"/>
    </row>
    <row r="70" spans="1:125" ht="6" customHeight="1">
      <c r="A70" s="1117"/>
      <c r="B70" s="1117"/>
      <c r="C70" s="1117"/>
      <c r="D70" s="1117"/>
      <c r="E70" s="1117"/>
      <c r="F70" s="1117"/>
      <c r="G70" s="1117"/>
      <c r="H70" s="1117"/>
      <c r="I70" s="1117"/>
      <c r="J70" s="1122"/>
      <c r="K70" s="1122"/>
      <c r="L70" s="1122"/>
      <c r="M70" s="1122"/>
      <c r="N70" s="1122"/>
      <c r="O70" s="1122"/>
      <c r="P70" s="1122"/>
      <c r="Q70" s="1122"/>
      <c r="R70" s="1122"/>
      <c r="S70" s="1122"/>
      <c r="T70" s="1122"/>
      <c r="U70" s="148"/>
      <c r="V70" s="225"/>
      <c r="W70" s="1117"/>
      <c r="X70" s="1117"/>
      <c r="Y70" s="1117"/>
      <c r="Z70" s="1117"/>
      <c r="AA70" s="1117"/>
      <c r="AB70" s="1117"/>
      <c r="AC70" s="1117"/>
      <c r="AD70" s="1117"/>
      <c r="AE70" s="1123"/>
      <c r="AF70" s="1123"/>
      <c r="AG70" s="1123"/>
      <c r="AH70" s="1123"/>
      <c r="AI70" s="1123"/>
      <c r="AJ70" s="1123"/>
      <c r="AK70" s="1123"/>
      <c r="AL70" s="1123"/>
      <c r="AM70" s="1123"/>
      <c r="AN70" s="1123"/>
      <c r="AO70" s="1123"/>
      <c r="AP70" s="148"/>
      <c r="AQ70" s="148"/>
      <c r="AR70" s="1117"/>
      <c r="AS70" s="1117"/>
      <c r="AT70" s="1117"/>
      <c r="AU70" s="1117"/>
      <c r="AV70" s="1117"/>
      <c r="AW70" s="1117"/>
      <c r="AX70" s="1117"/>
      <c r="AY70" s="1117"/>
      <c r="AZ70" s="1123"/>
      <c r="BA70" s="1123"/>
      <c r="BB70" s="1123"/>
      <c r="BC70" s="1123"/>
      <c r="BD70" s="1123"/>
      <c r="BE70" s="1123"/>
      <c r="BF70" s="1123"/>
      <c r="BG70" s="1123"/>
      <c r="BH70" s="1123"/>
      <c r="BI70" s="1123"/>
      <c r="BJ70" s="1123"/>
      <c r="BK70" s="148"/>
      <c r="BL70" s="148"/>
      <c r="BM70" s="1117"/>
      <c r="BN70" s="1117"/>
      <c r="BO70" s="1117"/>
      <c r="BP70" s="1117"/>
      <c r="BQ70" s="1117"/>
      <c r="BR70" s="1117"/>
      <c r="BS70" s="1117"/>
      <c r="BT70" s="1117"/>
      <c r="BU70" s="1123"/>
      <c r="BV70" s="1123"/>
      <c r="BW70" s="1123"/>
      <c r="BX70" s="1123"/>
      <c r="BY70" s="1123"/>
      <c r="BZ70" s="1123"/>
      <c r="CA70" s="1123"/>
      <c r="CB70" s="1123"/>
      <c r="CC70" s="1123"/>
      <c r="CD70" s="1123"/>
      <c r="CE70" s="1123"/>
      <c r="CF70" s="148"/>
      <c r="CG70" s="148"/>
      <c r="CH70" s="1117"/>
      <c r="CI70" s="1117"/>
      <c r="CJ70" s="1117"/>
      <c r="CK70" s="1117"/>
      <c r="CL70" s="1117"/>
      <c r="CM70" s="1117"/>
      <c r="CN70" s="1117"/>
      <c r="CO70" s="1117"/>
      <c r="CP70" s="1123"/>
      <c r="CQ70" s="1123"/>
      <c r="CR70" s="1123"/>
      <c r="CS70" s="1123"/>
      <c r="CT70" s="1123"/>
      <c r="CU70" s="1123"/>
      <c r="CV70" s="1123"/>
      <c r="CW70" s="1123"/>
      <c r="CX70" s="1123"/>
      <c r="CY70" s="1123"/>
      <c r="CZ70" s="1123"/>
      <c r="DA70" s="148"/>
      <c r="DB70" s="148"/>
      <c r="DC70" s="1117"/>
      <c r="DD70" s="1117"/>
      <c r="DE70" s="1117"/>
      <c r="DF70" s="1117"/>
      <c r="DG70" s="1117"/>
      <c r="DH70" s="1117"/>
      <c r="DI70" s="1117"/>
      <c r="DJ70" s="1117"/>
      <c r="DK70" s="1123"/>
      <c r="DL70" s="1123"/>
      <c r="DM70" s="1123"/>
      <c r="DN70" s="1123"/>
      <c r="DO70" s="1123"/>
      <c r="DP70" s="1123"/>
      <c r="DQ70" s="1123"/>
      <c r="DR70" s="1123"/>
      <c r="DS70" s="1123"/>
      <c r="DT70" s="1123"/>
      <c r="DU70" s="1123"/>
    </row>
    <row r="71" spans="1:125" ht="6" customHeight="1">
      <c r="A71" s="275"/>
      <c r="B71" s="276"/>
      <c r="C71" s="276"/>
      <c r="D71" s="276"/>
      <c r="E71" s="276"/>
      <c r="F71" s="276"/>
      <c r="G71" s="276"/>
      <c r="H71" s="276"/>
      <c r="I71" s="276"/>
      <c r="J71" s="276"/>
      <c r="K71" s="276"/>
      <c r="L71" s="276"/>
      <c r="M71" s="276"/>
      <c r="N71" s="276"/>
      <c r="O71" s="276"/>
      <c r="P71" s="276"/>
      <c r="Q71" s="276"/>
      <c r="R71" s="276"/>
      <c r="S71" s="276"/>
      <c r="T71" s="277"/>
      <c r="U71" s="148"/>
      <c r="V71" s="225"/>
      <c r="W71" s="1117"/>
      <c r="X71" s="1117"/>
      <c r="Y71" s="1117"/>
      <c r="Z71" s="1117"/>
      <c r="AA71" s="1117"/>
      <c r="AB71" s="1117"/>
      <c r="AC71" s="1117"/>
      <c r="AD71" s="1117"/>
      <c r="AE71" s="1123"/>
      <c r="AF71" s="1123"/>
      <c r="AG71" s="1123"/>
      <c r="AH71" s="1123"/>
      <c r="AI71" s="1123"/>
      <c r="AJ71" s="1123"/>
      <c r="AK71" s="1123"/>
      <c r="AL71" s="1123"/>
      <c r="AM71" s="1123"/>
      <c r="AN71" s="1123"/>
      <c r="AO71" s="1123"/>
      <c r="AP71" s="148"/>
      <c r="AQ71" s="148"/>
      <c r="AR71" s="1117"/>
      <c r="AS71" s="1117"/>
      <c r="AT71" s="1117"/>
      <c r="AU71" s="1117"/>
      <c r="AV71" s="1117"/>
      <c r="AW71" s="1117"/>
      <c r="AX71" s="1117"/>
      <c r="AY71" s="1117"/>
      <c r="AZ71" s="1123"/>
      <c r="BA71" s="1123"/>
      <c r="BB71" s="1123"/>
      <c r="BC71" s="1123"/>
      <c r="BD71" s="1123"/>
      <c r="BE71" s="1123"/>
      <c r="BF71" s="1123"/>
      <c r="BG71" s="1123"/>
      <c r="BH71" s="1123"/>
      <c r="BI71" s="1123"/>
      <c r="BJ71" s="1123"/>
      <c r="BK71" s="148"/>
      <c r="BL71" s="148"/>
      <c r="BM71" s="1117"/>
      <c r="BN71" s="1117"/>
      <c r="BO71" s="1117"/>
      <c r="BP71" s="1117"/>
      <c r="BQ71" s="1117"/>
      <c r="BR71" s="1117"/>
      <c r="BS71" s="1117"/>
      <c r="BT71" s="1117"/>
      <c r="BU71" s="1123"/>
      <c r="BV71" s="1123"/>
      <c r="BW71" s="1123"/>
      <c r="BX71" s="1123"/>
      <c r="BY71" s="1123"/>
      <c r="BZ71" s="1123"/>
      <c r="CA71" s="1123"/>
      <c r="CB71" s="1123"/>
      <c r="CC71" s="1123"/>
      <c r="CD71" s="1123"/>
      <c r="CE71" s="1123"/>
      <c r="CF71" s="148"/>
      <c r="CG71" s="148"/>
      <c r="CH71" s="1117"/>
      <c r="CI71" s="1117"/>
      <c r="CJ71" s="1117"/>
      <c r="CK71" s="1117"/>
      <c r="CL71" s="1117"/>
      <c r="CM71" s="1117"/>
      <c r="CN71" s="1117"/>
      <c r="CO71" s="1117"/>
      <c r="CP71" s="1123"/>
      <c r="CQ71" s="1123"/>
      <c r="CR71" s="1123"/>
      <c r="CS71" s="1123"/>
      <c r="CT71" s="1123"/>
      <c r="CU71" s="1123"/>
      <c r="CV71" s="1123"/>
      <c r="CW71" s="1123"/>
      <c r="CX71" s="1123"/>
      <c r="CY71" s="1123"/>
      <c r="CZ71" s="1123"/>
      <c r="DA71" s="148"/>
      <c r="DB71" s="148"/>
      <c r="DC71" s="1117"/>
      <c r="DD71" s="1117"/>
      <c r="DE71" s="1117"/>
      <c r="DF71" s="1117"/>
      <c r="DG71" s="1117"/>
      <c r="DH71" s="1117"/>
      <c r="DI71" s="1117"/>
      <c r="DJ71" s="1117"/>
      <c r="DK71" s="1123"/>
      <c r="DL71" s="1123"/>
      <c r="DM71" s="1123"/>
      <c r="DN71" s="1123"/>
      <c r="DO71" s="1123"/>
      <c r="DP71" s="1123"/>
      <c r="DQ71" s="1123"/>
      <c r="DR71" s="1123"/>
      <c r="DS71" s="1123"/>
      <c r="DT71" s="1123"/>
      <c r="DU71" s="1123"/>
    </row>
    <row r="72" spans="1:125" ht="6" customHeight="1">
      <c r="A72" s="278"/>
      <c r="B72" s="148"/>
      <c r="C72" s="148"/>
      <c r="D72" s="148"/>
      <c r="E72" s="148"/>
      <c r="F72" s="148"/>
      <c r="G72" s="148"/>
      <c r="H72" s="148"/>
      <c r="I72" s="148"/>
      <c r="J72" s="148"/>
      <c r="K72" s="148"/>
      <c r="L72" s="148"/>
      <c r="M72" s="148"/>
      <c r="N72" s="148"/>
      <c r="O72" s="148"/>
      <c r="P72" s="148"/>
      <c r="Q72" s="148"/>
      <c r="R72" s="148"/>
      <c r="S72" s="148"/>
      <c r="T72" s="279"/>
      <c r="U72" s="148"/>
      <c r="V72" s="225"/>
      <c r="W72" s="1117" t="s">
        <v>490</v>
      </c>
      <c r="X72" s="1117"/>
      <c r="Y72" s="1117"/>
      <c r="Z72" s="1117"/>
      <c r="AA72" s="1117"/>
      <c r="AB72" s="1117"/>
      <c r="AC72" s="1117"/>
      <c r="AD72" s="1117"/>
      <c r="AE72" s="1124" t="s">
        <v>491</v>
      </c>
      <c r="AF72" s="1124"/>
      <c r="AG72" s="1124"/>
      <c r="AH72" s="1124"/>
      <c r="AI72" s="1124"/>
      <c r="AJ72" s="1124"/>
      <c r="AK72" s="1124"/>
      <c r="AL72" s="1124"/>
      <c r="AM72" s="1124"/>
      <c r="AN72" s="1124"/>
      <c r="AO72" s="1124"/>
      <c r="AP72" s="148"/>
      <c r="AQ72" s="148"/>
      <c r="AR72" s="1117" t="s">
        <v>490</v>
      </c>
      <c r="AS72" s="1117"/>
      <c r="AT72" s="1117"/>
      <c r="AU72" s="1117"/>
      <c r="AV72" s="1117"/>
      <c r="AW72" s="1117"/>
      <c r="AX72" s="1117"/>
      <c r="AY72" s="1117"/>
      <c r="AZ72" s="1124" t="s">
        <v>491</v>
      </c>
      <c r="BA72" s="1124"/>
      <c r="BB72" s="1124"/>
      <c r="BC72" s="1124"/>
      <c r="BD72" s="1124"/>
      <c r="BE72" s="1124"/>
      <c r="BF72" s="1124"/>
      <c r="BG72" s="1124"/>
      <c r="BH72" s="1124"/>
      <c r="BI72" s="1124"/>
      <c r="BJ72" s="1124"/>
      <c r="BK72" s="148"/>
      <c r="BL72" s="148"/>
      <c r="BM72" s="1117" t="s">
        <v>490</v>
      </c>
      <c r="BN72" s="1117"/>
      <c r="BO72" s="1117"/>
      <c r="BP72" s="1117"/>
      <c r="BQ72" s="1117"/>
      <c r="BR72" s="1117"/>
      <c r="BS72" s="1117"/>
      <c r="BT72" s="1117"/>
      <c r="BU72" s="1124" t="s">
        <v>491</v>
      </c>
      <c r="BV72" s="1124"/>
      <c r="BW72" s="1124"/>
      <c r="BX72" s="1124"/>
      <c r="BY72" s="1124"/>
      <c r="BZ72" s="1124"/>
      <c r="CA72" s="1124"/>
      <c r="CB72" s="1124"/>
      <c r="CC72" s="1124"/>
      <c r="CD72" s="1124"/>
      <c r="CE72" s="1124"/>
      <c r="CF72" s="148"/>
      <c r="CG72" s="148"/>
      <c r="CH72" s="1117" t="s">
        <v>490</v>
      </c>
      <c r="CI72" s="1117"/>
      <c r="CJ72" s="1117"/>
      <c r="CK72" s="1117"/>
      <c r="CL72" s="1117"/>
      <c r="CM72" s="1117"/>
      <c r="CN72" s="1117"/>
      <c r="CO72" s="1117"/>
      <c r="CP72" s="1124" t="s">
        <v>491</v>
      </c>
      <c r="CQ72" s="1124"/>
      <c r="CR72" s="1124"/>
      <c r="CS72" s="1124"/>
      <c r="CT72" s="1124"/>
      <c r="CU72" s="1124"/>
      <c r="CV72" s="1124"/>
      <c r="CW72" s="1124"/>
      <c r="CX72" s="1124"/>
      <c r="CY72" s="1124"/>
      <c r="CZ72" s="1124"/>
      <c r="DA72" s="148"/>
      <c r="DB72" s="148"/>
      <c r="DC72" s="1117" t="s">
        <v>490</v>
      </c>
      <c r="DD72" s="1117"/>
      <c r="DE72" s="1117"/>
      <c r="DF72" s="1117"/>
      <c r="DG72" s="1117"/>
      <c r="DH72" s="1117"/>
      <c r="DI72" s="1117"/>
      <c r="DJ72" s="1117"/>
      <c r="DK72" s="1124" t="s">
        <v>491</v>
      </c>
      <c r="DL72" s="1124"/>
      <c r="DM72" s="1124"/>
      <c r="DN72" s="1124"/>
      <c r="DO72" s="1124"/>
      <c r="DP72" s="1124"/>
      <c r="DQ72" s="1124"/>
      <c r="DR72" s="1124"/>
      <c r="DS72" s="1124"/>
      <c r="DT72" s="1124"/>
      <c r="DU72" s="1124"/>
    </row>
    <row r="73" spans="1:125" ht="6" customHeight="1">
      <c r="A73" s="278"/>
      <c r="B73" s="148"/>
      <c r="C73" s="148"/>
      <c r="D73" s="148"/>
      <c r="E73" s="148"/>
      <c r="F73" s="148"/>
      <c r="G73" s="148"/>
      <c r="H73" s="148"/>
      <c r="I73" s="148"/>
      <c r="J73" s="148"/>
      <c r="K73" s="148"/>
      <c r="L73" s="148"/>
      <c r="M73" s="148"/>
      <c r="N73" s="148"/>
      <c r="O73" s="148"/>
      <c r="P73" s="148"/>
      <c r="Q73" s="148"/>
      <c r="R73" s="148"/>
      <c r="S73" s="148"/>
      <c r="T73" s="279"/>
      <c r="U73" s="148"/>
      <c r="V73" s="225"/>
      <c r="W73" s="1117"/>
      <c r="X73" s="1117"/>
      <c r="Y73" s="1117"/>
      <c r="Z73" s="1117"/>
      <c r="AA73" s="1117"/>
      <c r="AB73" s="1117"/>
      <c r="AC73" s="1117"/>
      <c r="AD73" s="1117"/>
      <c r="AE73" s="1124"/>
      <c r="AF73" s="1124"/>
      <c r="AG73" s="1124"/>
      <c r="AH73" s="1124"/>
      <c r="AI73" s="1124"/>
      <c r="AJ73" s="1124"/>
      <c r="AK73" s="1124"/>
      <c r="AL73" s="1124"/>
      <c r="AM73" s="1124"/>
      <c r="AN73" s="1124"/>
      <c r="AO73" s="1124"/>
      <c r="AP73" s="148"/>
      <c r="AQ73" s="148"/>
      <c r="AR73" s="1117"/>
      <c r="AS73" s="1117"/>
      <c r="AT73" s="1117"/>
      <c r="AU73" s="1117"/>
      <c r="AV73" s="1117"/>
      <c r="AW73" s="1117"/>
      <c r="AX73" s="1117"/>
      <c r="AY73" s="1117"/>
      <c r="AZ73" s="1124"/>
      <c r="BA73" s="1124"/>
      <c r="BB73" s="1124"/>
      <c r="BC73" s="1124"/>
      <c r="BD73" s="1124"/>
      <c r="BE73" s="1124"/>
      <c r="BF73" s="1124"/>
      <c r="BG73" s="1124"/>
      <c r="BH73" s="1124"/>
      <c r="BI73" s="1124"/>
      <c r="BJ73" s="1124"/>
      <c r="BK73" s="148"/>
      <c r="BL73" s="148"/>
      <c r="BM73" s="1117"/>
      <c r="BN73" s="1117"/>
      <c r="BO73" s="1117"/>
      <c r="BP73" s="1117"/>
      <c r="BQ73" s="1117"/>
      <c r="BR73" s="1117"/>
      <c r="BS73" s="1117"/>
      <c r="BT73" s="1117"/>
      <c r="BU73" s="1124"/>
      <c r="BV73" s="1124"/>
      <c r="BW73" s="1124"/>
      <c r="BX73" s="1124"/>
      <c r="BY73" s="1124"/>
      <c r="BZ73" s="1124"/>
      <c r="CA73" s="1124"/>
      <c r="CB73" s="1124"/>
      <c r="CC73" s="1124"/>
      <c r="CD73" s="1124"/>
      <c r="CE73" s="1124"/>
      <c r="CF73" s="148"/>
      <c r="CG73" s="148"/>
      <c r="CH73" s="1117"/>
      <c r="CI73" s="1117"/>
      <c r="CJ73" s="1117"/>
      <c r="CK73" s="1117"/>
      <c r="CL73" s="1117"/>
      <c r="CM73" s="1117"/>
      <c r="CN73" s="1117"/>
      <c r="CO73" s="1117"/>
      <c r="CP73" s="1124"/>
      <c r="CQ73" s="1124"/>
      <c r="CR73" s="1124"/>
      <c r="CS73" s="1124"/>
      <c r="CT73" s="1124"/>
      <c r="CU73" s="1124"/>
      <c r="CV73" s="1124"/>
      <c r="CW73" s="1124"/>
      <c r="CX73" s="1124"/>
      <c r="CY73" s="1124"/>
      <c r="CZ73" s="1124"/>
      <c r="DA73" s="148"/>
      <c r="DB73" s="148"/>
      <c r="DC73" s="1117"/>
      <c r="DD73" s="1117"/>
      <c r="DE73" s="1117"/>
      <c r="DF73" s="1117"/>
      <c r="DG73" s="1117"/>
      <c r="DH73" s="1117"/>
      <c r="DI73" s="1117"/>
      <c r="DJ73" s="1117"/>
      <c r="DK73" s="1124"/>
      <c r="DL73" s="1124"/>
      <c r="DM73" s="1124"/>
      <c r="DN73" s="1124"/>
      <c r="DO73" s="1124"/>
      <c r="DP73" s="1124"/>
      <c r="DQ73" s="1124"/>
      <c r="DR73" s="1124"/>
      <c r="DS73" s="1124"/>
      <c r="DT73" s="1124"/>
      <c r="DU73" s="1124"/>
    </row>
    <row r="74" spans="1:125" ht="6" customHeight="1">
      <c r="A74" s="278"/>
      <c r="B74" s="148"/>
      <c r="C74" s="148"/>
      <c r="D74" s="148"/>
      <c r="E74" s="148"/>
      <c r="F74" s="148"/>
      <c r="G74" s="148"/>
      <c r="H74" s="148"/>
      <c r="I74" s="148"/>
      <c r="J74" s="148"/>
      <c r="K74" s="148"/>
      <c r="L74" s="148"/>
      <c r="M74" s="148"/>
      <c r="N74" s="148"/>
      <c r="O74" s="148"/>
      <c r="P74" s="148"/>
      <c r="Q74" s="148"/>
      <c r="R74" s="148"/>
      <c r="S74" s="148"/>
      <c r="T74" s="279"/>
      <c r="U74" s="148"/>
      <c r="V74" s="225"/>
      <c r="W74" s="1117"/>
      <c r="X74" s="1117"/>
      <c r="Y74" s="1117"/>
      <c r="Z74" s="1117"/>
      <c r="AA74" s="1117"/>
      <c r="AB74" s="1117"/>
      <c r="AC74" s="1117"/>
      <c r="AD74" s="1117"/>
      <c r="AE74" s="1124"/>
      <c r="AF74" s="1124"/>
      <c r="AG74" s="1124"/>
      <c r="AH74" s="1124"/>
      <c r="AI74" s="1124"/>
      <c r="AJ74" s="1124"/>
      <c r="AK74" s="1124"/>
      <c r="AL74" s="1124"/>
      <c r="AM74" s="1124"/>
      <c r="AN74" s="1124"/>
      <c r="AO74" s="1124"/>
      <c r="AP74" s="148"/>
      <c r="AQ74" s="148"/>
      <c r="AR74" s="1117"/>
      <c r="AS74" s="1117"/>
      <c r="AT74" s="1117"/>
      <c r="AU74" s="1117"/>
      <c r="AV74" s="1117"/>
      <c r="AW74" s="1117"/>
      <c r="AX74" s="1117"/>
      <c r="AY74" s="1117"/>
      <c r="AZ74" s="1124"/>
      <c r="BA74" s="1124"/>
      <c r="BB74" s="1124"/>
      <c r="BC74" s="1124"/>
      <c r="BD74" s="1124"/>
      <c r="BE74" s="1124"/>
      <c r="BF74" s="1124"/>
      <c r="BG74" s="1124"/>
      <c r="BH74" s="1124"/>
      <c r="BI74" s="1124"/>
      <c r="BJ74" s="1124"/>
      <c r="BK74" s="148"/>
      <c r="BL74" s="148"/>
      <c r="BM74" s="1117"/>
      <c r="BN74" s="1117"/>
      <c r="BO74" s="1117"/>
      <c r="BP74" s="1117"/>
      <c r="BQ74" s="1117"/>
      <c r="BR74" s="1117"/>
      <c r="BS74" s="1117"/>
      <c r="BT74" s="1117"/>
      <c r="BU74" s="1124"/>
      <c r="BV74" s="1124"/>
      <c r="BW74" s="1124"/>
      <c r="BX74" s="1124"/>
      <c r="BY74" s="1124"/>
      <c r="BZ74" s="1124"/>
      <c r="CA74" s="1124"/>
      <c r="CB74" s="1124"/>
      <c r="CC74" s="1124"/>
      <c r="CD74" s="1124"/>
      <c r="CE74" s="1124"/>
      <c r="CF74" s="148"/>
      <c r="CG74" s="148"/>
      <c r="CH74" s="1117"/>
      <c r="CI74" s="1117"/>
      <c r="CJ74" s="1117"/>
      <c r="CK74" s="1117"/>
      <c r="CL74" s="1117"/>
      <c r="CM74" s="1117"/>
      <c r="CN74" s="1117"/>
      <c r="CO74" s="1117"/>
      <c r="CP74" s="1124"/>
      <c r="CQ74" s="1124"/>
      <c r="CR74" s="1124"/>
      <c r="CS74" s="1124"/>
      <c r="CT74" s="1124"/>
      <c r="CU74" s="1124"/>
      <c r="CV74" s="1124"/>
      <c r="CW74" s="1124"/>
      <c r="CX74" s="1124"/>
      <c r="CY74" s="1124"/>
      <c r="CZ74" s="1124"/>
      <c r="DA74" s="148"/>
      <c r="DB74" s="148"/>
      <c r="DC74" s="1117"/>
      <c r="DD74" s="1117"/>
      <c r="DE74" s="1117"/>
      <c r="DF74" s="1117"/>
      <c r="DG74" s="1117"/>
      <c r="DH74" s="1117"/>
      <c r="DI74" s="1117"/>
      <c r="DJ74" s="1117"/>
      <c r="DK74" s="1124"/>
      <c r="DL74" s="1124"/>
      <c r="DM74" s="1124"/>
      <c r="DN74" s="1124"/>
      <c r="DO74" s="1124"/>
      <c r="DP74" s="1124"/>
      <c r="DQ74" s="1124"/>
      <c r="DR74" s="1124"/>
      <c r="DS74" s="1124"/>
      <c r="DT74" s="1124"/>
      <c r="DU74" s="1124"/>
    </row>
    <row r="75" spans="1:125" ht="6" customHeight="1">
      <c r="A75" s="278"/>
      <c r="B75" s="148"/>
      <c r="C75" s="148"/>
      <c r="D75" s="148"/>
      <c r="E75" s="148"/>
      <c r="F75" s="148"/>
      <c r="G75" s="148"/>
      <c r="H75" s="148"/>
      <c r="I75" s="148"/>
      <c r="J75" s="148"/>
      <c r="K75" s="148"/>
      <c r="L75" s="148"/>
      <c r="M75" s="148"/>
      <c r="N75" s="148"/>
      <c r="O75" s="148"/>
      <c r="P75" s="148"/>
      <c r="Q75" s="148"/>
      <c r="R75" s="148"/>
      <c r="S75" s="148"/>
      <c r="T75" s="279"/>
      <c r="U75" s="148"/>
      <c r="V75" s="225"/>
      <c r="W75" s="275"/>
      <c r="X75" s="276"/>
      <c r="Y75" s="276"/>
      <c r="Z75" s="276"/>
      <c r="AA75" s="276"/>
      <c r="AB75" s="276"/>
      <c r="AC75" s="276"/>
      <c r="AD75" s="276"/>
      <c r="AE75" s="276"/>
      <c r="AF75" s="276"/>
      <c r="AG75" s="276"/>
      <c r="AH75" s="276"/>
      <c r="AI75" s="276"/>
      <c r="AJ75" s="276"/>
      <c r="AK75" s="276"/>
      <c r="AL75" s="276"/>
      <c r="AM75" s="276"/>
      <c r="AN75" s="276"/>
      <c r="AO75" s="277"/>
      <c r="AP75" s="148"/>
      <c r="AQ75" s="148"/>
      <c r="AR75" s="275"/>
      <c r="AS75" s="276"/>
      <c r="AT75" s="276"/>
      <c r="AU75" s="276"/>
      <c r="AV75" s="276"/>
      <c r="AW75" s="276"/>
      <c r="AX75" s="276"/>
      <c r="AY75" s="276"/>
      <c r="AZ75" s="276"/>
      <c r="BA75" s="276"/>
      <c r="BB75" s="276"/>
      <c r="BC75" s="276"/>
      <c r="BD75" s="276"/>
      <c r="BE75" s="276"/>
      <c r="BF75" s="276"/>
      <c r="BG75" s="276"/>
      <c r="BH75" s="276"/>
      <c r="BI75" s="276"/>
      <c r="BJ75" s="277"/>
      <c r="BK75" s="148"/>
      <c r="BL75" s="148"/>
      <c r="BM75" s="275"/>
      <c r="BN75" s="276"/>
      <c r="BO75" s="276"/>
      <c r="BP75" s="276"/>
      <c r="BQ75" s="276"/>
      <c r="BR75" s="276"/>
      <c r="BS75" s="276"/>
      <c r="BT75" s="276"/>
      <c r="BU75" s="276"/>
      <c r="BV75" s="276"/>
      <c r="BW75" s="276"/>
      <c r="BX75" s="276"/>
      <c r="BY75" s="276"/>
      <c r="BZ75" s="276"/>
      <c r="CA75" s="276"/>
      <c r="CB75" s="276"/>
      <c r="CC75" s="276"/>
      <c r="CD75" s="276"/>
      <c r="CE75" s="277"/>
      <c r="CF75" s="148"/>
      <c r="CG75" s="148"/>
      <c r="CH75" s="275"/>
      <c r="CI75" s="276"/>
      <c r="CJ75" s="276"/>
      <c r="CK75" s="276"/>
      <c r="CL75" s="276"/>
      <c r="CM75" s="276"/>
      <c r="CN75" s="276"/>
      <c r="CO75" s="276"/>
      <c r="CP75" s="276"/>
      <c r="CQ75" s="276"/>
      <c r="CR75" s="276"/>
      <c r="CS75" s="276"/>
      <c r="CT75" s="276"/>
      <c r="CU75" s="276"/>
      <c r="CV75" s="276"/>
      <c r="CW75" s="276"/>
      <c r="CX75" s="276"/>
      <c r="CY75" s="276"/>
      <c r="CZ75" s="277"/>
      <c r="DA75" s="148"/>
      <c r="DB75" s="148"/>
      <c r="DC75" s="275"/>
      <c r="DD75" s="276"/>
      <c r="DE75" s="276"/>
      <c r="DF75" s="276"/>
      <c r="DG75" s="276"/>
      <c r="DH75" s="276"/>
      <c r="DI75" s="276"/>
      <c r="DJ75" s="276"/>
      <c r="DK75" s="276"/>
      <c r="DL75" s="276"/>
      <c r="DM75" s="276"/>
      <c r="DN75" s="276"/>
      <c r="DO75" s="276"/>
      <c r="DP75" s="276"/>
      <c r="DQ75" s="276"/>
      <c r="DR75" s="276"/>
      <c r="DS75" s="276"/>
      <c r="DT75" s="276"/>
      <c r="DU75" s="277"/>
    </row>
    <row r="76" spans="1:125" ht="6" customHeight="1">
      <c r="A76" s="278"/>
      <c r="B76" s="148"/>
      <c r="C76" s="148"/>
      <c r="D76" s="148"/>
      <c r="E76" s="148"/>
      <c r="F76" s="148"/>
      <c r="G76" s="148"/>
      <c r="H76" s="148"/>
      <c r="I76" s="148"/>
      <c r="J76" s="148"/>
      <c r="K76" s="148"/>
      <c r="L76" s="148"/>
      <c r="M76" s="148"/>
      <c r="N76" s="148"/>
      <c r="O76" s="148"/>
      <c r="P76" s="148"/>
      <c r="Q76" s="148"/>
      <c r="R76" s="148"/>
      <c r="S76" s="148"/>
      <c r="T76" s="279"/>
      <c r="U76" s="148"/>
      <c r="V76" s="225"/>
      <c r="W76" s="278"/>
      <c r="X76" s="148"/>
      <c r="Y76" s="148"/>
      <c r="Z76" s="148"/>
      <c r="AA76" s="148"/>
      <c r="AB76" s="148"/>
      <c r="AC76" s="148"/>
      <c r="AD76" s="148"/>
      <c r="AE76" s="148"/>
      <c r="AF76" s="148"/>
      <c r="AG76" s="148"/>
      <c r="AH76" s="148"/>
      <c r="AI76" s="148"/>
      <c r="AJ76" s="148"/>
      <c r="AK76" s="148"/>
      <c r="AL76" s="148"/>
      <c r="AM76" s="148"/>
      <c r="AN76" s="148"/>
      <c r="AO76" s="279"/>
      <c r="AP76" s="148"/>
      <c r="AQ76" s="148"/>
      <c r="AR76" s="278"/>
      <c r="AS76" s="148"/>
      <c r="AT76" s="148"/>
      <c r="AU76" s="148"/>
      <c r="AV76" s="148"/>
      <c r="AW76" s="148"/>
      <c r="AX76" s="148"/>
      <c r="AY76" s="148"/>
      <c r="AZ76" s="148"/>
      <c r="BA76" s="148"/>
      <c r="BB76" s="148"/>
      <c r="BC76" s="148"/>
      <c r="BD76" s="148"/>
      <c r="BE76" s="148"/>
      <c r="BF76" s="148"/>
      <c r="BG76" s="148"/>
      <c r="BH76" s="148"/>
      <c r="BI76" s="148"/>
      <c r="BJ76" s="279"/>
      <c r="BK76" s="148"/>
      <c r="BL76" s="148"/>
      <c r="BM76" s="278"/>
      <c r="BN76" s="148"/>
      <c r="BO76" s="148"/>
      <c r="BP76" s="148"/>
      <c r="BQ76" s="148"/>
      <c r="BR76" s="148"/>
      <c r="BS76" s="148"/>
      <c r="BT76" s="148"/>
      <c r="BU76" s="148"/>
      <c r="BV76" s="148"/>
      <c r="BW76" s="148"/>
      <c r="BX76" s="148"/>
      <c r="BY76" s="148"/>
      <c r="BZ76" s="148"/>
      <c r="CA76" s="148"/>
      <c r="CB76" s="148"/>
      <c r="CC76" s="148"/>
      <c r="CD76" s="148"/>
      <c r="CE76" s="279"/>
      <c r="CF76" s="148"/>
      <c r="CG76" s="148"/>
      <c r="CH76" s="278"/>
      <c r="CI76" s="148"/>
      <c r="CJ76" s="148"/>
      <c r="CK76" s="148"/>
      <c r="CL76" s="148"/>
      <c r="CM76" s="148"/>
      <c r="CN76" s="148"/>
      <c r="CO76" s="148"/>
      <c r="CP76" s="148"/>
      <c r="CQ76" s="148"/>
      <c r="CR76" s="148"/>
      <c r="CS76" s="148"/>
      <c r="CT76" s="148"/>
      <c r="CU76" s="148"/>
      <c r="CV76" s="148"/>
      <c r="CW76" s="148"/>
      <c r="CX76" s="148"/>
      <c r="CY76" s="148"/>
      <c r="CZ76" s="279"/>
      <c r="DA76" s="148"/>
      <c r="DB76" s="148"/>
      <c r="DC76" s="278"/>
      <c r="DD76" s="148"/>
      <c r="DE76" s="148"/>
      <c r="DF76" s="148"/>
      <c r="DG76" s="148"/>
      <c r="DH76" s="148"/>
      <c r="DI76" s="148"/>
      <c r="DJ76" s="148"/>
      <c r="DK76" s="148"/>
      <c r="DL76" s="148"/>
      <c r="DM76" s="148"/>
      <c r="DN76" s="148"/>
      <c r="DO76" s="148"/>
      <c r="DP76" s="148"/>
      <c r="DQ76" s="148"/>
      <c r="DR76" s="148"/>
      <c r="DS76" s="148"/>
      <c r="DT76" s="148"/>
      <c r="DU76" s="279"/>
    </row>
    <row r="77" spans="1:125" ht="6" customHeight="1">
      <c r="A77" s="278"/>
      <c r="B77" s="148"/>
      <c r="C77" s="148"/>
      <c r="D77" s="148"/>
      <c r="E77" s="148"/>
      <c r="F77" s="148"/>
      <c r="G77" s="148"/>
      <c r="H77" s="148"/>
      <c r="I77" s="148"/>
      <c r="J77" s="148"/>
      <c r="K77" s="148"/>
      <c r="L77" s="148"/>
      <c r="M77" s="148"/>
      <c r="N77" s="148"/>
      <c r="O77" s="148"/>
      <c r="P77" s="148"/>
      <c r="Q77" s="148"/>
      <c r="R77" s="148"/>
      <c r="S77" s="148"/>
      <c r="T77" s="279"/>
      <c r="U77" s="148"/>
      <c r="V77" s="225"/>
      <c r="W77" s="278"/>
      <c r="X77" s="148"/>
      <c r="Y77" s="148"/>
      <c r="Z77" s="148"/>
      <c r="AA77" s="148"/>
      <c r="AB77" s="148"/>
      <c r="AC77" s="148"/>
      <c r="AD77" s="148"/>
      <c r="AE77" s="148"/>
      <c r="AF77" s="148"/>
      <c r="AG77" s="148"/>
      <c r="AH77" s="148"/>
      <c r="AI77" s="148"/>
      <c r="AJ77" s="148"/>
      <c r="AK77" s="148"/>
      <c r="AL77" s="148"/>
      <c r="AM77" s="148"/>
      <c r="AN77" s="148"/>
      <c r="AO77" s="279"/>
      <c r="AP77" s="148"/>
      <c r="AQ77" s="148"/>
      <c r="AR77" s="278"/>
      <c r="AS77" s="148"/>
      <c r="AT77" s="148"/>
      <c r="AU77" s="148"/>
      <c r="AV77" s="148"/>
      <c r="AW77" s="148"/>
      <c r="AX77" s="148"/>
      <c r="AY77" s="148"/>
      <c r="AZ77" s="148"/>
      <c r="BA77" s="148"/>
      <c r="BB77" s="148"/>
      <c r="BC77" s="148"/>
      <c r="BD77" s="148"/>
      <c r="BE77" s="148"/>
      <c r="BF77" s="148"/>
      <c r="BG77" s="148"/>
      <c r="BH77" s="148"/>
      <c r="BI77" s="148"/>
      <c r="BJ77" s="279"/>
      <c r="BK77" s="148"/>
      <c r="BL77" s="148"/>
      <c r="BM77" s="278"/>
      <c r="BN77" s="148"/>
      <c r="BO77" s="148"/>
      <c r="BP77" s="148"/>
      <c r="BQ77" s="148"/>
      <c r="BR77" s="148"/>
      <c r="BS77" s="148"/>
      <c r="BT77" s="148"/>
      <c r="BU77" s="148"/>
      <c r="BV77" s="148"/>
      <c r="BW77" s="148"/>
      <c r="BX77" s="148"/>
      <c r="BY77" s="148"/>
      <c r="BZ77" s="148"/>
      <c r="CA77" s="148"/>
      <c r="CB77" s="148"/>
      <c r="CC77" s="148"/>
      <c r="CD77" s="148"/>
      <c r="CE77" s="279"/>
      <c r="CF77" s="148"/>
      <c r="CG77" s="148"/>
      <c r="CH77" s="278"/>
      <c r="CI77" s="148"/>
      <c r="CJ77" s="148"/>
      <c r="CK77" s="148"/>
      <c r="CL77" s="148"/>
      <c r="CM77" s="148"/>
      <c r="CN77" s="148"/>
      <c r="CO77" s="148"/>
      <c r="CP77" s="148"/>
      <c r="CQ77" s="148"/>
      <c r="CR77" s="148"/>
      <c r="CS77" s="148"/>
      <c r="CT77" s="148"/>
      <c r="CU77" s="148"/>
      <c r="CV77" s="148"/>
      <c r="CW77" s="148"/>
      <c r="CX77" s="148"/>
      <c r="CY77" s="148"/>
      <c r="CZ77" s="279"/>
      <c r="DA77" s="148"/>
      <c r="DB77" s="148"/>
      <c r="DC77" s="278"/>
      <c r="DD77" s="148"/>
      <c r="DE77" s="148"/>
      <c r="DF77" s="148"/>
      <c r="DG77" s="148"/>
      <c r="DH77" s="148"/>
      <c r="DI77" s="148"/>
      <c r="DJ77" s="148"/>
      <c r="DK77" s="148"/>
      <c r="DL77" s="148"/>
      <c r="DM77" s="148"/>
      <c r="DN77" s="148"/>
      <c r="DO77" s="148"/>
      <c r="DP77" s="148"/>
      <c r="DQ77" s="148"/>
      <c r="DR77" s="148"/>
      <c r="DS77" s="148"/>
      <c r="DT77" s="148"/>
      <c r="DU77" s="279"/>
    </row>
    <row r="78" spans="1:125" ht="6" customHeight="1">
      <c r="A78" s="278"/>
      <c r="B78" s="148"/>
      <c r="C78" s="148"/>
      <c r="D78" s="148"/>
      <c r="E78" s="148"/>
      <c r="F78" s="148"/>
      <c r="G78" s="148"/>
      <c r="H78" s="148"/>
      <c r="I78" s="148"/>
      <c r="J78" s="148"/>
      <c r="K78" s="148"/>
      <c r="L78" s="148"/>
      <c r="M78" s="148"/>
      <c r="N78" s="148"/>
      <c r="O78" s="148"/>
      <c r="P78" s="148"/>
      <c r="Q78" s="148"/>
      <c r="R78" s="148"/>
      <c r="S78" s="148"/>
      <c r="T78" s="279"/>
      <c r="U78" s="148"/>
      <c r="V78" s="225"/>
      <c r="W78" s="278"/>
      <c r="X78" s="148"/>
      <c r="Y78" s="148"/>
      <c r="Z78" s="148"/>
      <c r="AA78" s="148"/>
      <c r="AB78" s="148"/>
      <c r="AC78" s="148"/>
      <c r="AD78" s="148"/>
      <c r="AE78" s="148"/>
      <c r="AF78" s="148"/>
      <c r="AG78" s="148"/>
      <c r="AH78" s="148"/>
      <c r="AI78" s="148"/>
      <c r="AJ78" s="148"/>
      <c r="AK78" s="148"/>
      <c r="AL78" s="148"/>
      <c r="AM78" s="148"/>
      <c r="AN78" s="148"/>
      <c r="AO78" s="279"/>
      <c r="AP78" s="148"/>
      <c r="AQ78" s="148"/>
      <c r="AR78" s="278"/>
      <c r="AS78" s="148"/>
      <c r="AT78" s="148"/>
      <c r="AU78" s="148"/>
      <c r="AV78" s="148"/>
      <c r="AW78" s="148"/>
      <c r="AX78" s="148"/>
      <c r="AY78" s="148"/>
      <c r="AZ78" s="148"/>
      <c r="BA78" s="148"/>
      <c r="BB78" s="148"/>
      <c r="BC78" s="148"/>
      <c r="BD78" s="148"/>
      <c r="BE78" s="148"/>
      <c r="BF78" s="148"/>
      <c r="BG78" s="148"/>
      <c r="BH78" s="148"/>
      <c r="BI78" s="148"/>
      <c r="BJ78" s="279"/>
      <c r="BK78" s="148"/>
      <c r="BL78" s="148"/>
      <c r="BM78" s="278"/>
      <c r="BN78" s="148"/>
      <c r="BO78" s="148"/>
      <c r="BP78" s="148"/>
      <c r="BQ78" s="148"/>
      <c r="BR78" s="148"/>
      <c r="BS78" s="148"/>
      <c r="BT78" s="148"/>
      <c r="BU78" s="148"/>
      <c r="BV78" s="148"/>
      <c r="BW78" s="148"/>
      <c r="BX78" s="148"/>
      <c r="BY78" s="148"/>
      <c r="BZ78" s="148"/>
      <c r="CA78" s="148"/>
      <c r="CB78" s="148"/>
      <c r="CC78" s="148"/>
      <c r="CD78" s="148"/>
      <c r="CE78" s="279"/>
      <c r="CF78" s="148"/>
      <c r="CG78" s="148"/>
      <c r="CH78" s="278"/>
      <c r="CI78" s="148"/>
      <c r="CJ78" s="148"/>
      <c r="CK78" s="148"/>
      <c r="CL78" s="148"/>
      <c r="CM78" s="148"/>
      <c r="CN78" s="148"/>
      <c r="CO78" s="148"/>
      <c r="CP78" s="148"/>
      <c r="CQ78" s="148"/>
      <c r="CR78" s="148"/>
      <c r="CS78" s="148"/>
      <c r="CT78" s="148"/>
      <c r="CU78" s="148"/>
      <c r="CV78" s="148"/>
      <c r="CW78" s="148"/>
      <c r="CX78" s="148"/>
      <c r="CY78" s="148"/>
      <c r="CZ78" s="279"/>
      <c r="DA78" s="148"/>
      <c r="DB78" s="148"/>
      <c r="DC78" s="278"/>
      <c r="DD78" s="148"/>
      <c r="DE78" s="148"/>
      <c r="DF78" s="148"/>
      <c r="DG78" s="148"/>
      <c r="DH78" s="148"/>
      <c r="DI78" s="148"/>
      <c r="DJ78" s="148"/>
      <c r="DK78" s="148"/>
      <c r="DL78" s="148"/>
      <c r="DM78" s="148"/>
      <c r="DN78" s="148"/>
      <c r="DO78" s="148"/>
      <c r="DP78" s="148"/>
      <c r="DQ78" s="148"/>
      <c r="DR78" s="148"/>
      <c r="DS78" s="148"/>
      <c r="DT78" s="148"/>
      <c r="DU78" s="279"/>
    </row>
    <row r="79" spans="1:125" ht="6" customHeight="1">
      <c r="A79" s="278"/>
      <c r="B79" s="148"/>
      <c r="C79" s="148"/>
      <c r="D79" s="148"/>
      <c r="E79" s="148"/>
      <c r="F79" s="148"/>
      <c r="G79" s="221"/>
      <c r="H79" s="221"/>
      <c r="I79" s="221"/>
      <c r="J79" s="221"/>
      <c r="K79" s="221"/>
      <c r="L79" s="221"/>
      <c r="M79" s="221"/>
      <c r="N79" s="221"/>
      <c r="O79" s="221"/>
      <c r="P79" s="148"/>
      <c r="Q79" s="148"/>
      <c r="R79" s="148"/>
      <c r="S79" s="148"/>
      <c r="T79" s="279"/>
      <c r="U79" s="148"/>
      <c r="V79" s="274"/>
      <c r="W79" s="278"/>
      <c r="X79" s="148"/>
      <c r="Y79" s="148"/>
      <c r="Z79" s="148"/>
      <c r="AA79" s="148"/>
      <c r="AB79" s="148"/>
      <c r="AC79" s="148"/>
      <c r="AD79" s="148"/>
      <c r="AE79" s="148"/>
      <c r="AF79" s="148"/>
      <c r="AG79" s="148"/>
      <c r="AH79" s="148"/>
      <c r="AI79" s="148"/>
      <c r="AJ79" s="148"/>
      <c r="AK79" s="148"/>
      <c r="AL79" s="148"/>
      <c r="AM79" s="148"/>
      <c r="AN79" s="148"/>
      <c r="AO79" s="279"/>
      <c r="AP79" s="221"/>
      <c r="AQ79" s="221"/>
      <c r="AR79" s="278"/>
      <c r="AS79" s="148"/>
      <c r="AT79" s="148"/>
      <c r="AU79" s="148"/>
      <c r="AV79" s="148"/>
      <c r="AW79" s="148"/>
      <c r="AX79" s="148"/>
      <c r="AY79" s="148"/>
      <c r="AZ79" s="148"/>
      <c r="BA79" s="148"/>
      <c r="BB79" s="148"/>
      <c r="BC79" s="148"/>
      <c r="BD79" s="148"/>
      <c r="BE79" s="148"/>
      <c r="BF79" s="148"/>
      <c r="BG79" s="148"/>
      <c r="BH79" s="148"/>
      <c r="BI79" s="148"/>
      <c r="BJ79" s="279"/>
      <c r="BK79" s="221"/>
      <c r="BL79" s="221"/>
      <c r="BM79" s="278"/>
      <c r="BN79" s="148"/>
      <c r="BO79" s="148"/>
      <c r="BP79" s="148"/>
      <c r="BQ79" s="148"/>
      <c r="BR79" s="148"/>
      <c r="BS79" s="148"/>
      <c r="BT79" s="148"/>
      <c r="BU79" s="148"/>
      <c r="BV79" s="148"/>
      <c r="BW79" s="148"/>
      <c r="BX79" s="148"/>
      <c r="BY79" s="148"/>
      <c r="BZ79" s="148"/>
      <c r="CA79" s="148"/>
      <c r="CB79" s="148"/>
      <c r="CC79" s="148"/>
      <c r="CD79" s="148"/>
      <c r="CE79" s="279"/>
      <c r="CF79" s="221"/>
      <c r="CG79" s="221"/>
      <c r="CH79" s="278"/>
      <c r="CI79" s="148"/>
      <c r="CJ79" s="148"/>
      <c r="CK79" s="148"/>
      <c r="CL79" s="148"/>
      <c r="CM79" s="148"/>
      <c r="CN79" s="148"/>
      <c r="CO79" s="148"/>
      <c r="CP79" s="148"/>
      <c r="CQ79" s="148"/>
      <c r="CR79" s="148"/>
      <c r="CS79" s="148"/>
      <c r="CT79" s="148"/>
      <c r="CU79" s="148"/>
      <c r="CV79" s="148"/>
      <c r="CW79" s="148"/>
      <c r="CX79" s="148"/>
      <c r="CY79" s="148"/>
      <c r="CZ79" s="279"/>
      <c r="DA79" s="221"/>
      <c r="DB79" s="221"/>
      <c r="DC79" s="278"/>
      <c r="DD79" s="148"/>
      <c r="DE79" s="148"/>
      <c r="DF79" s="148"/>
      <c r="DG79" s="148"/>
      <c r="DH79" s="148"/>
      <c r="DI79" s="148"/>
      <c r="DJ79" s="148"/>
      <c r="DK79" s="148"/>
      <c r="DL79" s="148"/>
      <c r="DM79" s="148"/>
      <c r="DN79" s="148"/>
      <c r="DO79" s="148"/>
      <c r="DP79" s="148"/>
      <c r="DQ79" s="148"/>
      <c r="DR79" s="148"/>
      <c r="DS79" s="148"/>
      <c r="DT79" s="148"/>
      <c r="DU79" s="279"/>
    </row>
    <row r="80" spans="1:125" ht="6" customHeight="1">
      <c r="A80" s="278"/>
      <c r="B80" s="148"/>
      <c r="C80" s="148"/>
      <c r="D80" s="148"/>
      <c r="E80" s="148"/>
      <c r="F80" s="224"/>
      <c r="G80" s="1125" t="s">
        <v>492</v>
      </c>
      <c r="H80" s="1126"/>
      <c r="I80" s="1126"/>
      <c r="J80" s="1126"/>
      <c r="K80" s="1126"/>
      <c r="L80" s="1126"/>
      <c r="M80" s="1126"/>
      <c r="N80" s="1126"/>
      <c r="O80" s="1127"/>
      <c r="P80" s="225"/>
      <c r="Q80" s="148"/>
      <c r="R80" s="148"/>
      <c r="S80" s="148"/>
      <c r="T80" s="279"/>
      <c r="U80" s="148"/>
      <c r="V80" s="222"/>
      <c r="W80" s="278"/>
      <c r="X80" s="148"/>
      <c r="Y80" s="148"/>
      <c r="Z80" s="148"/>
      <c r="AA80" s="148"/>
      <c r="AB80" s="148"/>
      <c r="AC80" s="148"/>
      <c r="AD80" s="148"/>
      <c r="AE80" s="148"/>
      <c r="AF80" s="148"/>
      <c r="AG80" s="148"/>
      <c r="AH80" s="148"/>
      <c r="AI80" s="148"/>
      <c r="AJ80" s="148"/>
      <c r="AK80" s="148"/>
      <c r="AL80" s="148"/>
      <c r="AM80" s="148"/>
      <c r="AN80" s="148"/>
      <c r="AO80" s="279"/>
      <c r="AP80" s="223"/>
      <c r="AQ80" s="223"/>
      <c r="AR80" s="278"/>
      <c r="AS80" s="148"/>
      <c r="AT80" s="148"/>
      <c r="AU80" s="148"/>
      <c r="AV80" s="148"/>
      <c r="AW80" s="148"/>
      <c r="AX80" s="148"/>
      <c r="AY80" s="148"/>
      <c r="AZ80" s="148"/>
      <c r="BA80" s="148"/>
      <c r="BB80" s="148"/>
      <c r="BC80" s="148"/>
      <c r="BD80" s="148"/>
      <c r="BE80" s="148"/>
      <c r="BF80" s="148"/>
      <c r="BG80" s="148"/>
      <c r="BH80" s="148"/>
      <c r="BI80" s="148"/>
      <c r="BJ80" s="279"/>
      <c r="BK80" s="223"/>
      <c r="BL80" s="223"/>
      <c r="BM80" s="278"/>
      <c r="BN80" s="148"/>
      <c r="BO80" s="148"/>
      <c r="BP80" s="148"/>
      <c r="BQ80" s="148"/>
      <c r="BR80" s="148"/>
      <c r="BS80" s="148"/>
      <c r="BT80" s="148"/>
      <c r="BU80" s="148"/>
      <c r="BV80" s="148"/>
      <c r="BW80" s="148"/>
      <c r="BX80" s="148"/>
      <c r="BY80" s="148"/>
      <c r="BZ80" s="148"/>
      <c r="CA80" s="148"/>
      <c r="CB80" s="148"/>
      <c r="CC80" s="148"/>
      <c r="CD80" s="148"/>
      <c r="CE80" s="279"/>
      <c r="CF80" s="223"/>
      <c r="CG80" s="223"/>
      <c r="CH80" s="278"/>
      <c r="CI80" s="148"/>
      <c r="CJ80" s="148"/>
      <c r="CK80" s="148"/>
      <c r="CL80" s="148"/>
      <c r="CM80" s="148"/>
      <c r="CN80" s="148"/>
      <c r="CO80" s="148"/>
      <c r="CP80" s="148"/>
      <c r="CQ80" s="148"/>
      <c r="CR80" s="148"/>
      <c r="CS80" s="148"/>
      <c r="CT80" s="148"/>
      <c r="CU80" s="148"/>
      <c r="CV80" s="148"/>
      <c r="CW80" s="148"/>
      <c r="CX80" s="148"/>
      <c r="CY80" s="148"/>
      <c r="CZ80" s="279"/>
      <c r="DA80" s="223"/>
      <c r="DB80" s="223"/>
      <c r="DC80" s="278"/>
      <c r="DD80" s="148"/>
      <c r="DE80" s="148"/>
      <c r="DF80" s="148"/>
      <c r="DG80" s="148"/>
      <c r="DH80" s="148"/>
      <c r="DI80" s="148"/>
      <c r="DJ80" s="148"/>
      <c r="DK80" s="148"/>
      <c r="DL80" s="148"/>
      <c r="DM80" s="148"/>
      <c r="DN80" s="148"/>
      <c r="DO80" s="148"/>
      <c r="DP80" s="148"/>
      <c r="DQ80" s="148"/>
      <c r="DR80" s="148"/>
      <c r="DS80" s="148"/>
      <c r="DT80" s="148"/>
      <c r="DU80" s="279"/>
    </row>
    <row r="81" spans="1:125" ht="6" customHeight="1">
      <c r="A81" s="278"/>
      <c r="B81" s="148"/>
      <c r="C81" s="148"/>
      <c r="D81" s="148"/>
      <c r="E81" s="148"/>
      <c r="F81" s="224"/>
      <c r="G81" s="1128"/>
      <c r="H81" s="1115"/>
      <c r="I81" s="1115"/>
      <c r="J81" s="1115"/>
      <c r="K81" s="1115"/>
      <c r="L81" s="1115"/>
      <c r="M81" s="1115"/>
      <c r="N81" s="1115"/>
      <c r="O81" s="1129"/>
      <c r="P81" s="225"/>
      <c r="Q81" s="148"/>
      <c r="R81" s="148"/>
      <c r="S81" s="148"/>
      <c r="T81" s="279"/>
      <c r="U81" s="148"/>
      <c r="V81" s="225"/>
      <c r="W81" s="278"/>
      <c r="X81" s="148"/>
      <c r="Y81" s="148"/>
      <c r="Z81" s="148"/>
      <c r="AA81" s="148"/>
      <c r="AB81" s="1125" t="s">
        <v>492</v>
      </c>
      <c r="AC81" s="1126"/>
      <c r="AD81" s="1126"/>
      <c r="AE81" s="1126"/>
      <c r="AF81" s="1126"/>
      <c r="AG81" s="1126"/>
      <c r="AH81" s="1126"/>
      <c r="AI81" s="1126"/>
      <c r="AJ81" s="1127"/>
      <c r="AK81" s="148"/>
      <c r="AL81" s="148"/>
      <c r="AM81" s="148"/>
      <c r="AN81" s="148"/>
      <c r="AO81" s="279"/>
      <c r="AP81" s="148"/>
      <c r="AQ81" s="148"/>
      <c r="AR81" s="278"/>
      <c r="AS81" s="148"/>
      <c r="AT81" s="148"/>
      <c r="AU81" s="148"/>
      <c r="AV81" s="148"/>
      <c r="AW81" s="1125" t="s">
        <v>493</v>
      </c>
      <c r="AX81" s="1126"/>
      <c r="AY81" s="1126"/>
      <c r="AZ81" s="1126"/>
      <c r="BA81" s="1126"/>
      <c r="BB81" s="1126"/>
      <c r="BC81" s="1126"/>
      <c r="BD81" s="1126"/>
      <c r="BE81" s="1127"/>
      <c r="BF81" s="148"/>
      <c r="BG81" s="148"/>
      <c r="BH81" s="148"/>
      <c r="BI81" s="148"/>
      <c r="BJ81" s="279"/>
      <c r="BK81" s="148"/>
      <c r="BL81" s="148"/>
      <c r="BM81" s="278"/>
      <c r="BN81" s="148"/>
      <c r="BO81" s="148"/>
      <c r="BP81" s="148"/>
      <c r="BQ81" s="148"/>
      <c r="BR81" s="1125" t="s">
        <v>493</v>
      </c>
      <c r="BS81" s="1126"/>
      <c r="BT81" s="1126"/>
      <c r="BU81" s="1126"/>
      <c r="BV81" s="1126"/>
      <c r="BW81" s="1126"/>
      <c r="BX81" s="1126"/>
      <c r="BY81" s="1126"/>
      <c r="BZ81" s="1127"/>
      <c r="CA81" s="148"/>
      <c r="CB81" s="148"/>
      <c r="CC81" s="148"/>
      <c r="CD81" s="148"/>
      <c r="CE81" s="279"/>
      <c r="CF81" s="148"/>
      <c r="CG81" s="148"/>
      <c r="CH81" s="278"/>
      <c r="CI81" s="148"/>
      <c r="CJ81" s="148"/>
      <c r="CK81" s="148"/>
      <c r="CL81" s="148"/>
      <c r="CM81" s="1125" t="s">
        <v>492</v>
      </c>
      <c r="CN81" s="1126"/>
      <c r="CO81" s="1126"/>
      <c r="CP81" s="1126"/>
      <c r="CQ81" s="1126"/>
      <c r="CR81" s="1126"/>
      <c r="CS81" s="1126"/>
      <c r="CT81" s="1126"/>
      <c r="CU81" s="1127"/>
      <c r="CV81" s="148"/>
      <c r="CW81" s="148"/>
      <c r="CX81" s="148"/>
      <c r="CY81" s="148"/>
      <c r="CZ81" s="279"/>
      <c r="DA81" s="148"/>
      <c r="DB81" s="148"/>
      <c r="DC81" s="278"/>
      <c r="DD81" s="148"/>
      <c r="DE81" s="148"/>
      <c r="DF81" s="148"/>
      <c r="DG81" s="148"/>
      <c r="DH81" s="1125" t="s">
        <v>492</v>
      </c>
      <c r="DI81" s="1126"/>
      <c r="DJ81" s="1126"/>
      <c r="DK81" s="1126"/>
      <c r="DL81" s="1126"/>
      <c r="DM81" s="1126"/>
      <c r="DN81" s="1126"/>
      <c r="DO81" s="1126"/>
      <c r="DP81" s="1127"/>
      <c r="DQ81" s="148"/>
      <c r="DR81" s="148"/>
      <c r="DS81" s="148"/>
      <c r="DT81" s="148"/>
      <c r="DU81" s="279"/>
    </row>
    <row r="82" spans="1:125" ht="6" customHeight="1">
      <c r="A82" s="278"/>
      <c r="B82" s="148"/>
      <c r="C82" s="148"/>
      <c r="D82" s="148"/>
      <c r="E82" s="148"/>
      <c r="F82" s="224"/>
      <c r="G82" s="1128"/>
      <c r="H82" s="1115"/>
      <c r="I82" s="1115"/>
      <c r="J82" s="1115"/>
      <c r="K82" s="1115"/>
      <c r="L82" s="1115"/>
      <c r="M82" s="1115"/>
      <c r="N82" s="1115"/>
      <c r="O82" s="1129"/>
      <c r="P82" s="225"/>
      <c r="Q82" s="148"/>
      <c r="R82" s="148"/>
      <c r="S82" s="148"/>
      <c r="T82" s="279"/>
      <c r="U82" s="148"/>
      <c r="V82" s="225"/>
      <c r="W82" s="278"/>
      <c r="X82" s="148"/>
      <c r="Y82" s="148"/>
      <c r="Z82" s="148"/>
      <c r="AA82" s="148"/>
      <c r="AB82" s="1128"/>
      <c r="AC82" s="1115"/>
      <c r="AD82" s="1115"/>
      <c r="AE82" s="1115"/>
      <c r="AF82" s="1115"/>
      <c r="AG82" s="1115"/>
      <c r="AH82" s="1115"/>
      <c r="AI82" s="1115"/>
      <c r="AJ82" s="1129"/>
      <c r="AK82" s="148"/>
      <c r="AL82" s="148"/>
      <c r="AM82" s="148"/>
      <c r="AN82" s="148"/>
      <c r="AO82" s="279"/>
      <c r="AP82" s="148"/>
      <c r="AQ82" s="148"/>
      <c r="AR82" s="278"/>
      <c r="AS82" s="148"/>
      <c r="AT82" s="148"/>
      <c r="AU82" s="148"/>
      <c r="AV82" s="148"/>
      <c r="AW82" s="1128"/>
      <c r="AX82" s="1115"/>
      <c r="AY82" s="1115"/>
      <c r="AZ82" s="1115"/>
      <c r="BA82" s="1115"/>
      <c r="BB82" s="1115"/>
      <c r="BC82" s="1115"/>
      <c r="BD82" s="1115"/>
      <c r="BE82" s="1129"/>
      <c r="BF82" s="148"/>
      <c r="BG82" s="148"/>
      <c r="BH82" s="148"/>
      <c r="BI82" s="148"/>
      <c r="BJ82" s="279"/>
      <c r="BK82" s="148"/>
      <c r="BL82" s="148"/>
      <c r="BM82" s="278"/>
      <c r="BN82" s="148"/>
      <c r="BO82" s="148"/>
      <c r="BP82" s="148"/>
      <c r="BQ82" s="148"/>
      <c r="BR82" s="1128"/>
      <c r="BS82" s="1115"/>
      <c r="BT82" s="1115"/>
      <c r="BU82" s="1115"/>
      <c r="BV82" s="1115"/>
      <c r="BW82" s="1115"/>
      <c r="BX82" s="1115"/>
      <c r="BY82" s="1115"/>
      <c r="BZ82" s="1129"/>
      <c r="CA82" s="148"/>
      <c r="CB82" s="148"/>
      <c r="CC82" s="148"/>
      <c r="CD82" s="148"/>
      <c r="CE82" s="279"/>
      <c r="CF82" s="148"/>
      <c r="CG82" s="148"/>
      <c r="CH82" s="278"/>
      <c r="CI82" s="148"/>
      <c r="CJ82" s="148"/>
      <c r="CK82" s="148"/>
      <c r="CL82" s="148"/>
      <c r="CM82" s="1128"/>
      <c r="CN82" s="1115"/>
      <c r="CO82" s="1115"/>
      <c r="CP82" s="1115"/>
      <c r="CQ82" s="1115"/>
      <c r="CR82" s="1115"/>
      <c r="CS82" s="1115"/>
      <c r="CT82" s="1115"/>
      <c r="CU82" s="1129"/>
      <c r="CV82" s="148"/>
      <c r="CW82" s="148"/>
      <c r="CX82" s="148"/>
      <c r="CY82" s="148"/>
      <c r="CZ82" s="279"/>
      <c r="DA82" s="148"/>
      <c r="DB82" s="148"/>
      <c r="DC82" s="278"/>
      <c r="DD82" s="148"/>
      <c r="DE82" s="148"/>
      <c r="DF82" s="148"/>
      <c r="DG82" s="148"/>
      <c r="DH82" s="1128"/>
      <c r="DI82" s="1115"/>
      <c r="DJ82" s="1115"/>
      <c r="DK82" s="1115"/>
      <c r="DL82" s="1115"/>
      <c r="DM82" s="1115"/>
      <c r="DN82" s="1115"/>
      <c r="DO82" s="1115"/>
      <c r="DP82" s="1129"/>
      <c r="DQ82" s="148"/>
      <c r="DR82" s="148"/>
      <c r="DS82" s="148"/>
      <c r="DT82" s="148"/>
      <c r="DU82" s="279"/>
    </row>
    <row r="83" spans="1:125" ht="6" customHeight="1">
      <c r="A83" s="278"/>
      <c r="B83" s="148"/>
      <c r="C83" s="148"/>
      <c r="D83" s="148"/>
      <c r="E83" s="148"/>
      <c r="F83" s="224"/>
      <c r="G83" s="1128"/>
      <c r="H83" s="1115"/>
      <c r="I83" s="1115"/>
      <c r="J83" s="1115"/>
      <c r="K83" s="1115"/>
      <c r="L83" s="1115"/>
      <c r="M83" s="1115"/>
      <c r="N83" s="1115"/>
      <c r="O83" s="1129"/>
      <c r="P83" s="225"/>
      <c r="Q83" s="148"/>
      <c r="R83" s="148"/>
      <c r="S83" s="148"/>
      <c r="T83" s="279"/>
      <c r="U83" s="148"/>
      <c r="V83" s="225"/>
      <c r="W83" s="278"/>
      <c r="X83" s="148"/>
      <c r="Y83" s="148"/>
      <c r="Z83" s="148"/>
      <c r="AA83" s="148"/>
      <c r="AB83" s="1128"/>
      <c r="AC83" s="1115"/>
      <c r="AD83" s="1115"/>
      <c r="AE83" s="1115"/>
      <c r="AF83" s="1115"/>
      <c r="AG83" s="1115"/>
      <c r="AH83" s="1115"/>
      <c r="AI83" s="1115"/>
      <c r="AJ83" s="1129"/>
      <c r="AK83" s="148"/>
      <c r="AL83" s="148"/>
      <c r="AM83" s="148"/>
      <c r="AN83" s="148"/>
      <c r="AO83" s="279"/>
      <c r="AP83" s="148"/>
      <c r="AQ83" s="148"/>
      <c r="AR83" s="278"/>
      <c r="AS83" s="148"/>
      <c r="AT83" s="148"/>
      <c r="AU83" s="148"/>
      <c r="AV83" s="148"/>
      <c r="AW83" s="1128"/>
      <c r="AX83" s="1115"/>
      <c r="AY83" s="1115"/>
      <c r="AZ83" s="1115"/>
      <c r="BA83" s="1115"/>
      <c r="BB83" s="1115"/>
      <c r="BC83" s="1115"/>
      <c r="BD83" s="1115"/>
      <c r="BE83" s="1129"/>
      <c r="BF83" s="148"/>
      <c r="BG83" s="148"/>
      <c r="BH83" s="148"/>
      <c r="BI83" s="148"/>
      <c r="BJ83" s="279"/>
      <c r="BK83" s="148"/>
      <c r="BL83" s="148"/>
      <c r="BM83" s="278"/>
      <c r="BN83" s="148"/>
      <c r="BO83" s="148"/>
      <c r="BP83" s="148"/>
      <c r="BQ83" s="148"/>
      <c r="BR83" s="1128"/>
      <c r="BS83" s="1115"/>
      <c r="BT83" s="1115"/>
      <c r="BU83" s="1115"/>
      <c r="BV83" s="1115"/>
      <c r="BW83" s="1115"/>
      <c r="BX83" s="1115"/>
      <c r="BY83" s="1115"/>
      <c r="BZ83" s="1129"/>
      <c r="CA83" s="148"/>
      <c r="CB83" s="148"/>
      <c r="CC83" s="148"/>
      <c r="CD83" s="148"/>
      <c r="CE83" s="279"/>
      <c r="CF83" s="148"/>
      <c r="CG83" s="148"/>
      <c r="CH83" s="278"/>
      <c r="CI83" s="148"/>
      <c r="CJ83" s="148"/>
      <c r="CK83" s="148"/>
      <c r="CL83" s="148"/>
      <c r="CM83" s="1128"/>
      <c r="CN83" s="1115"/>
      <c r="CO83" s="1115"/>
      <c r="CP83" s="1115"/>
      <c r="CQ83" s="1115"/>
      <c r="CR83" s="1115"/>
      <c r="CS83" s="1115"/>
      <c r="CT83" s="1115"/>
      <c r="CU83" s="1129"/>
      <c r="CV83" s="148"/>
      <c r="CW83" s="148"/>
      <c r="CX83" s="148"/>
      <c r="CY83" s="148"/>
      <c r="CZ83" s="279"/>
      <c r="DA83" s="148"/>
      <c r="DB83" s="148"/>
      <c r="DC83" s="278"/>
      <c r="DD83" s="148"/>
      <c r="DE83" s="148"/>
      <c r="DF83" s="148"/>
      <c r="DG83" s="148"/>
      <c r="DH83" s="1128"/>
      <c r="DI83" s="1115"/>
      <c r="DJ83" s="1115"/>
      <c r="DK83" s="1115"/>
      <c r="DL83" s="1115"/>
      <c r="DM83" s="1115"/>
      <c r="DN83" s="1115"/>
      <c r="DO83" s="1115"/>
      <c r="DP83" s="1129"/>
      <c r="DQ83" s="148"/>
      <c r="DR83" s="148"/>
      <c r="DS83" s="148"/>
      <c r="DT83" s="148"/>
      <c r="DU83" s="279"/>
    </row>
    <row r="84" spans="1:125" ht="6" customHeight="1">
      <c r="A84" s="278"/>
      <c r="B84" s="148"/>
      <c r="C84" s="148"/>
      <c r="D84" s="148"/>
      <c r="E84" s="148"/>
      <c r="F84" s="224"/>
      <c r="G84" s="1128"/>
      <c r="H84" s="1115"/>
      <c r="I84" s="1115"/>
      <c r="J84" s="1115"/>
      <c r="K84" s="1115"/>
      <c r="L84" s="1115"/>
      <c r="M84" s="1115"/>
      <c r="N84" s="1115"/>
      <c r="O84" s="1129"/>
      <c r="P84" s="225"/>
      <c r="Q84" s="148"/>
      <c r="R84" s="148"/>
      <c r="S84" s="148"/>
      <c r="T84" s="279"/>
      <c r="U84" s="148"/>
      <c r="V84" s="225"/>
      <c r="W84" s="278"/>
      <c r="X84" s="148"/>
      <c r="Y84" s="148"/>
      <c r="Z84" s="148"/>
      <c r="AA84" s="148"/>
      <c r="AB84" s="1128"/>
      <c r="AC84" s="1115"/>
      <c r="AD84" s="1115"/>
      <c r="AE84" s="1115"/>
      <c r="AF84" s="1115"/>
      <c r="AG84" s="1115"/>
      <c r="AH84" s="1115"/>
      <c r="AI84" s="1115"/>
      <c r="AJ84" s="1129"/>
      <c r="AK84" s="148"/>
      <c r="AL84" s="148"/>
      <c r="AM84" s="148"/>
      <c r="AN84" s="148"/>
      <c r="AO84" s="279"/>
      <c r="AP84" s="148"/>
      <c r="AQ84" s="148"/>
      <c r="AR84" s="278"/>
      <c r="AS84" s="148"/>
      <c r="AT84" s="148"/>
      <c r="AU84" s="148"/>
      <c r="AV84" s="148"/>
      <c r="AW84" s="1128"/>
      <c r="AX84" s="1115"/>
      <c r="AY84" s="1115"/>
      <c r="AZ84" s="1115"/>
      <c r="BA84" s="1115"/>
      <c r="BB84" s="1115"/>
      <c r="BC84" s="1115"/>
      <c r="BD84" s="1115"/>
      <c r="BE84" s="1129"/>
      <c r="BF84" s="148"/>
      <c r="BG84" s="148"/>
      <c r="BH84" s="148"/>
      <c r="BI84" s="148"/>
      <c r="BJ84" s="279"/>
      <c r="BK84" s="148"/>
      <c r="BL84" s="148"/>
      <c r="BM84" s="278"/>
      <c r="BN84" s="148"/>
      <c r="BO84" s="148"/>
      <c r="BP84" s="148"/>
      <c r="BQ84" s="148"/>
      <c r="BR84" s="1128"/>
      <c r="BS84" s="1115"/>
      <c r="BT84" s="1115"/>
      <c r="BU84" s="1115"/>
      <c r="BV84" s="1115"/>
      <c r="BW84" s="1115"/>
      <c r="BX84" s="1115"/>
      <c r="BY84" s="1115"/>
      <c r="BZ84" s="1129"/>
      <c r="CA84" s="148"/>
      <c r="CB84" s="148"/>
      <c r="CC84" s="148"/>
      <c r="CD84" s="148"/>
      <c r="CE84" s="279"/>
      <c r="CF84" s="148"/>
      <c r="CG84" s="148"/>
      <c r="CH84" s="278"/>
      <c r="CI84" s="148"/>
      <c r="CJ84" s="148"/>
      <c r="CK84" s="148"/>
      <c r="CL84" s="148"/>
      <c r="CM84" s="1128"/>
      <c r="CN84" s="1115"/>
      <c r="CO84" s="1115"/>
      <c r="CP84" s="1115"/>
      <c r="CQ84" s="1115"/>
      <c r="CR84" s="1115"/>
      <c r="CS84" s="1115"/>
      <c r="CT84" s="1115"/>
      <c r="CU84" s="1129"/>
      <c r="CV84" s="148"/>
      <c r="CW84" s="148"/>
      <c r="CX84" s="148"/>
      <c r="CY84" s="148"/>
      <c r="CZ84" s="279"/>
      <c r="DA84" s="148"/>
      <c r="DB84" s="148"/>
      <c r="DC84" s="278"/>
      <c r="DD84" s="148"/>
      <c r="DE84" s="148"/>
      <c r="DF84" s="148"/>
      <c r="DG84" s="148"/>
      <c r="DH84" s="1128"/>
      <c r="DI84" s="1115"/>
      <c r="DJ84" s="1115"/>
      <c r="DK84" s="1115"/>
      <c r="DL84" s="1115"/>
      <c r="DM84" s="1115"/>
      <c r="DN84" s="1115"/>
      <c r="DO84" s="1115"/>
      <c r="DP84" s="1129"/>
      <c r="DQ84" s="148"/>
      <c r="DR84" s="148"/>
      <c r="DS84" s="148"/>
      <c r="DT84" s="148"/>
      <c r="DU84" s="279"/>
    </row>
    <row r="85" spans="1:125" ht="6" customHeight="1">
      <c r="A85" s="278"/>
      <c r="B85" s="148"/>
      <c r="C85" s="148"/>
      <c r="D85" s="148"/>
      <c r="E85" s="148"/>
      <c r="F85" s="224"/>
      <c r="G85" s="1128"/>
      <c r="H85" s="1115"/>
      <c r="I85" s="1115"/>
      <c r="J85" s="1115"/>
      <c r="K85" s="1115"/>
      <c r="L85" s="1115"/>
      <c r="M85" s="1115"/>
      <c r="N85" s="1115"/>
      <c r="O85" s="1129"/>
      <c r="P85" s="225"/>
      <c r="Q85" s="148"/>
      <c r="R85" s="148"/>
      <c r="S85" s="148"/>
      <c r="T85" s="279"/>
      <c r="U85" s="148"/>
      <c r="V85" s="225"/>
      <c r="W85" s="278"/>
      <c r="X85" s="148"/>
      <c r="Y85" s="148"/>
      <c r="Z85" s="148"/>
      <c r="AA85" s="148"/>
      <c r="AB85" s="1128"/>
      <c r="AC85" s="1115"/>
      <c r="AD85" s="1115"/>
      <c r="AE85" s="1115"/>
      <c r="AF85" s="1115"/>
      <c r="AG85" s="1115"/>
      <c r="AH85" s="1115"/>
      <c r="AI85" s="1115"/>
      <c r="AJ85" s="1129"/>
      <c r="AK85" s="148"/>
      <c r="AL85" s="148"/>
      <c r="AM85" s="148"/>
      <c r="AN85" s="148"/>
      <c r="AO85" s="279"/>
      <c r="AP85" s="148"/>
      <c r="AQ85" s="148"/>
      <c r="AR85" s="278"/>
      <c r="AS85" s="148"/>
      <c r="AT85" s="148"/>
      <c r="AU85" s="148"/>
      <c r="AV85" s="148"/>
      <c r="AW85" s="1128"/>
      <c r="AX85" s="1115"/>
      <c r="AY85" s="1115"/>
      <c r="AZ85" s="1115"/>
      <c r="BA85" s="1115"/>
      <c r="BB85" s="1115"/>
      <c r="BC85" s="1115"/>
      <c r="BD85" s="1115"/>
      <c r="BE85" s="1129"/>
      <c r="BF85" s="148"/>
      <c r="BG85" s="148"/>
      <c r="BH85" s="148"/>
      <c r="BI85" s="148"/>
      <c r="BJ85" s="279"/>
      <c r="BK85" s="148"/>
      <c r="BL85" s="148"/>
      <c r="BM85" s="278"/>
      <c r="BN85" s="148"/>
      <c r="BO85" s="148"/>
      <c r="BP85" s="148"/>
      <c r="BQ85" s="148"/>
      <c r="BR85" s="1128"/>
      <c r="BS85" s="1115"/>
      <c r="BT85" s="1115"/>
      <c r="BU85" s="1115"/>
      <c r="BV85" s="1115"/>
      <c r="BW85" s="1115"/>
      <c r="BX85" s="1115"/>
      <c r="BY85" s="1115"/>
      <c r="BZ85" s="1129"/>
      <c r="CA85" s="148"/>
      <c r="CB85" s="148"/>
      <c r="CC85" s="148"/>
      <c r="CD85" s="148"/>
      <c r="CE85" s="279"/>
      <c r="CF85" s="148"/>
      <c r="CG85" s="148"/>
      <c r="CH85" s="278"/>
      <c r="CI85" s="148"/>
      <c r="CJ85" s="148"/>
      <c r="CK85" s="148"/>
      <c r="CL85" s="148"/>
      <c r="CM85" s="1128"/>
      <c r="CN85" s="1115"/>
      <c r="CO85" s="1115"/>
      <c r="CP85" s="1115"/>
      <c r="CQ85" s="1115"/>
      <c r="CR85" s="1115"/>
      <c r="CS85" s="1115"/>
      <c r="CT85" s="1115"/>
      <c r="CU85" s="1129"/>
      <c r="CV85" s="148"/>
      <c r="CW85" s="148"/>
      <c r="CX85" s="148"/>
      <c r="CY85" s="148"/>
      <c r="CZ85" s="279"/>
      <c r="DA85" s="148"/>
      <c r="DB85" s="148"/>
      <c r="DC85" s="278"/>
      <c r="DD85" s="148"/>
      <c r="DE85" s="148"/>
      <c r="DF85" s="148"/>
      <c r="DG85" s="148"/>
      <c r="DH85" s="1128"/>
      <c r="DI85" s="1115"/>
      <c r="DJ85" s="1115"/>
      <c r="DK85" s="1115"/>
      <c r="DL85" s="1115"/>
      <c r="DM85" s="1115"/>
      <c r="DN85" s="1115"/>
      <c r="DO85" s="1115"/>
      <c r="DP85" s="1129"/>
      <c r="DQ85" s="148"/>
      <c r="DR85" s="148"/>
      <c r="DS85" s="148"/>
      <c r="DT85" s="148"/>
      <c r="DU85" s="279"/>
    </row>
    <row r="86" spans="1:125" ht="6" customHeight="1">
      <c r="A86" s="278"/>
      <c r="B86" s="148"/>
      <c r="C86" s="148"/>
      <c r="D86" s="148"/>
      <c r="E86" s="148"/>
      <c r="F86" s="224"/>
      <c r="G86" s="1128"/>
      <c r="H86" s="1115"/>
      <c r="I86" s="1115"/>
      <c r="J86" s="1115"/>
      <c r="K86" s="1115"/>
      <c r="L86" s="1115"/>
      <c r="M86" s="1115"/>
      <c r="N86" s="1115"/>
      <c r="O86" s="1129"/>
      <c r="P86" s="225"/>
      <c r="Q86" s="148"/>
      <c r="R86" s="148"/>
      <c r="S86" s="148"/>
      <c r="T86" s="279"/>
      <c r="U86" s="148"/>
      <c r="V86" s="225"/>
      <c r="W86" s="278"/>
      <c r="X86" s="148"/>
      <c r="Y86" s="148"/>
      <c r="Z86" s="148"/>
      <c r="AA86" s="148"/>
      <c r="AB86" s="1128"/>
      <c r="AC86" s="1115"/>
      <c r="AD86" s="1115"/>
      <c r="AE86" s="1115"/>
      <c r="AF86" s="1115"/>
      <c r="AG86" s="1115"/>
      <c r="AH86" s="1115"/>
      <c r="AI86" s="1115"/>
      <c r="AJ86" s="1129"/>
      <c r="AK86" s="148"/>
      <c r="AL86" s="148"/>
      <c r="AM86" s="148"/>
      <c r="AN86" s="148"/>
      <c r="AO86" s="279"/>
      <c r="AP86" s="148"/>
      <c r="AQ86" s="148"/>
      <c r="AR86" s="278"/>
      <c r="AS86" s="148"/>
      <c r="AT86" s="148"/>
      <c r="AU86" s="148"/>
      <c r="AV86" s="148"/>
      <c r="AW86" s="1128"/>
      <c r="AX86" s="1115"/>
      <c r="AY86" s="1115"/>
      <c r="AZ86" s="1115"/>
      <c r="BA86" s="1115"/>
      <c r="BB86" s="1115"/>
      <c r="BC86" s="1115"/>
      <c r="BD86" s="1115"/>
      <c r="BE86" s="1129"/>
      <c r="BF86" s="148"/>
      <c r="BG86" s="148"/>
      <c r="BH86" s="148"/>
      <c r="BI86" s="148"/>
      <c r="BJ86" s="279"/>
      <c r="BK86" s="148"/>
      <c r="BL86" s="148"/>
      <c r="BM86" s="278"/>
      <c r="BN86" s="148"/>
      <c r="BO86" s="148"/>
      <c r="BP86" s="148"/>
      <c r="BQ86" s="148"/>
      <c r="BR86" s="1128"/>
      <c r="BS86" s="1115"/>
      <c r="BT86" s="1115"/>
      <c r="BU86" s="1115"/>
      <c r="BV86" s="1115"/>
      <c r="BW86" s="1115"/>
      <c r="BX86" s="1115"/>
      <c r="BY86" s="1115"/>
      <c r="BZ86" s="1129"/>
      <c r="CA86" s="148"/>
      <c r="CB86" s="148"/>
      <c r="CC86" s="148"/>
      <c r="CD86" s="148"/>
      <c r="CE86" s="279"/>
      <c r="CF86" s="148"/>
      <c r="CG86" s="148"/>
      <c r="CH86" s="278"/>
      <c r="CI86" s="148"/>
      <c r="CJ86" s="148"/>
      <c r="CK86" s="148"/>
      <c r="CL86" s="148"/>
      <c r="CM86" s="1128"/>
      <c r="CN86" s="1115"/>
      <c r="CO86" s="1115"/>
      <c r="CP86" s="1115"/>
      <c r="CQ86" s="1115"/>
      <c r="CR86" s="1115"/>
      <c r="CS86" s="1115"/>
      <c r="CT86" s="1115"/>
      <c r="CU86" s="1129"/>
      <c r="CV86" s="148"/>
      <c r="CW86" s="148"/>
      <c r="CX86" s="148"/>
      <c r="CY86" s="148"/>
      <c r="CZ86" s="279"/>
      <c r="DA86" s="148"/>
      <c r="DB86" s="148"/>
      <c r="DC86" s="278"/>
      <c r="DD86" s="148"/>
      <c r="DE86" s="148"/>
      <c r="DF86" s="148"/>
      <c r="DG86" s="148"/>
      <c r="DH86" s="1128"/>
      <c r="DI86" s="1115"/>
      <c r="DJ86" s="1115"/>
      <c r="DK86" s="1115"/>
      <c r="DL86" s="1115"/>
      <c r="DM86" s="1115"/>
      <c r="DN86" s="1115"/>
      <c r="DO86" s="1115"/>
      <c r="DP86" s="1129"/>
      <c r="DQ86" s="148"/>
      <c r="DR86" s="148"/>
      <c r="DS86" s="148"/>
      <c r="DT86" s="148"/>
      <c r="DU86" s="279"/>
    </row>
    <row r="87" spans="1:125" ht="6" customHeight="1">
      <c r="A87" s="278"/>
      <c r="B87" s="148"/>
      <c r="C87" s="148"/>
      <c r="D87" s="148"/>
      <c r="E87" s="148"/>
      <c r="F87" s="224"/>
      <c r="G87" s="1128"/>
      <c r="H87" s="1115"/>
      <c r="I87" s="1115"/>
      <c r="J87" s="1115"/>
      <c r="K87" s="1115"/>
      <c r="L87" s="1115"/>
      <c r="M87" s="1115"/>
      <c r="N87" s="1115"/>
      <c r="O87" s="1129"/>
      <c r="P87" s="225"/>
      <c r="Q87" s="148"/>
      <c r="R87" s="148"/>
      <c r="S87" s="148"/>
      <c r="T87" s="279"/>
      <c r="U87" s="148"/>
      <c r="V87" s="225"/>
      <c r="W87" s="278"/>
      <c r="X87" s="148"/>
      <c r="Y87" s="148"/>
      <c r="Z87" s="148"/>
      <c r="AA87" s="148"/>
      <c r="AB87" s="1128"/>
      <c r="AC87" s="1115"/>
      <c r="AD87" s="1115"/>
      <c r="AE87" s="1115"/>
      <c r="AF87" s="1115"/>
      <c r="AG87" s="1115"/>
      <c r="AH87" s="1115"/>
      <c r="AI87" s="1115"/>
      <c r="AJ87" s="1129"/>
      <c r="AK87" s="148"/>
      <c r="AL87" s="148"/>
      <c r="AM87" s="148"/>
      <c r="AN87" s="148"/>
      <c r="AO87" s="279"/>
      <c r="AP87" s="148"/>
      <c r="AQ87" s="148"/>
      <c r="AR87" s="278"/>
      <c r="AS87" s="148"/>
      <c r="AT87" s="148"/>
      <c r="AU87" s="148"/>
      <c r="AV87" s="148"/>
      <c r="AW87" s="1128"/>
      <c r="AX87" s="1115"/>
      <c r="AY87" s="1115"/>
      <c r="AZ87" s="1115"/>
      <c r="BA87" s="1115"/>
      <c r="BB87" s="1115"/>
      <c r="BC87" s="1115"/>
      <c r="BD87" s="1115"/>
      <c r="BE87" s="1129"/>
      <c r="BF87" s="148"/>
      <c r="BG87" s="148"/>
      <c r="BH87" s="148"/>
      <c r="BI87" s="148"/>
      <c r="BJ87" s="279"/>
      <c r="BK87" s="148"/>
      <c r="BL87" s="148"/>
      <c r="BM87" s="278"/>
      <c r="BN87" s="148"/>
      <c r="BO87" s="148"/>
      <c r="BP87" s="148"/>
      <c r="BQ87" s="148"/>
      <c r="BR87" s="1128"/>
      <c r="BS87" s="1115"/>
      <c r="BT87" s="1115"/>
      <c r="BU87" s="1115"/>
      <c r="BV87" s="1115"/>
      <c r="BW87" s="1115"/>
      <c r="BX87" s="1115"/>
      <c r="BY87" s="1115"/>
      <c r="BZ87" s="1129"/>
      <c r="CA87" s="148"/>
      <c r="CB87" s="148"/>
      <c r="CC87" s="148"/>
      <c r="CD87" s="148"/>
      <c r="CE87" s="279"/>
      <c r="CF87" s="148"/>
      <c r="CG87" s="148"/>
      <c r="CH87" s="278"/>
      <c r="CI87" s="148"/>
      <c r="CJ87" s="148"/>
      <c r="CK87" s="148"/>
      <c r="CL87" s="148"/>
      <c r="CM87" s="1128"/>
      <c r="CN87" s="1115"/>
      <c r="CO87" s="1115"/>
      <c r="CP87" s="1115"/>
      <c r="CQ87" s="1115"/>
      <c r="CR87" s="1115"/>
      <c r="CS87" s="1115"/>
      <c r="CT87" s="1115"/>
      <c r="CU87" s="1129"/>
      <c r="CV87" s="148"/>
      <c r="CW87" s="148"/>
      <c r="CX87" s="148"/>
      <c r="CY87" s="148"/>
      <c r="CZ87" s="279"/>
      <c r="DA87" s="148"/>
      <c r="DB87" s="148"/>
      <c r="DC87" s="278"/>
      <c r="DD87" s="148"/>
      <c r="DE87" s="148"/>
      <c r="DF87" s="148"/>
      <c r="DG87" s="148"/>
      <c r="DH87" s="1128"/>
      <c r="DI87" s="1115"/>
      <c r="DJ87" s="1115"/>
      <c r="DK87" s="1115"/>
      <c r="DL87" s="1115"/>
      <c r="DM87" s="1115"/>
      <c r="DN87" s="1115"/>
      <c r="DO87" s="1115"/>
      <c r="DP87" s="1129"/>
      <c r="DQ87" s="148"/>
      <c r="DR87" s="148"/>
      <c r="DS87" s="148"/>
      <c r="DT87" s="148"/>
      <c r="DU87" s="279"/>
    </row>
    <row r="88" spans="1:125" ht="6" customHeight="1">
      <c r="A88" s="278"/>
      <c r="B88" s="148"/>
      <c r="C88" s="148"/>
      <c r="D88" s="148"/>
      <c r="E88" s="148"/>
      <c r="F88" s="224"/>
      <c r="G88" s="1128"/>
      <c r="H88" s="1115"/>
      <c r="I88" s="1115"/>
      <c r="J88" s="1115"/>
      <c r="K88" s="1115"/>
      <c r="L88" s="1115"/>
      <c r="M88" s="1115"/>
      <c r="N88" s="1115"/>
      <c r="O88" s="1129"/>
      <c r="P88" s="225"/>
      <c r="Q88" s="148"/>
      <c r="R88" s="148"/>
      <c r="S88" s="148"/>
      <c r="T88" s="279"/>
      <c r="U88" s="148"/>
      <c r="V88" s="225"/>
      <c r="W88" s="278"/>
      <c r="X88" s="148"/>
      <c r="Y88" s="148"/>
      <c r="Z88" s="148"/>
      <c r="AA88" s="148"/>
      <c r="AB88" s="1128"/>
      <c r="AC88" s="1115"/>
      <c r="AD88" s="1115"/>
      <c r="AE88" s="1115"/>
      <c r="AF88" s="1115"/>
      <c r="AG88" s="1115"/>
      <c r="AH88" s="1115"/>
      <c r="AI88" s="1115"/>
      <c r="AJ88" s="1129"/>
      <c r="AK88" s="148"/>
      <c r="AL88" s="148"/>
      <c r="AM88" s="148"/>
      <c r="AN88" s="148"/>
      <c r="AO88" s="279"/>
      <c r="AP88" s="148"/>
      <c r="AQ88" s="148"/>
      <c r="AR88" s="278"/>
      <c r="AS88" s="148"/>
      <c r="AT88" s="148"/>
      <c r="AU88" s="148"/>
      <c r="AV88" s="148"/>
      <c r="AW88" s="1128"/>
      <c r="AX88" s="1115"/>
      <c r="AY88" s="1115"/>
      <c r="AZ88" s="1115"/>
      <c r="BA88" s="1115"/>
      <c r="BB88" s="1115"/>
      <c r="BC88" s="1115"/>
      <c r="BD88" s="1115"/>
      <c r="BE88" s="1129"/>
      <c r="BF88" s="148"/>
      <c r="BG88" s="148"/>
      <c r="BH88" s="148"/>
      <c r="BI88" s="148"/>
      <c r="BJ88" s="279"/>
      <c r="BK88" s="148"/>
      <c r="BL88" s="148"/>
      <c r="BM88" s="278"/>
      <c r="BN88" s="148"/>
      <c r="BO88" s="148"/>
      <c r="BP88" s="148"/>
      <c r="BQ88" s="148"/>
      <c r="BR88" s="1128"/>
      <c r="BS88" s="1115"/>
      <c r="BT88" s="1115"/>
      <c r="BU88" s="1115"/>
      <c r="BV88" s="1115"/>
      <c r="BW88" s="1115"/>
      <c r="BX88" s="1115"/>
      <c r="BY88" s="1115"/>
      <c r="BZ88" s="1129"/>
      <c r="CA88" s="148"/>
      <c r="CB88" s="148"/>
      <c r="CC88" s="148"/>
      <c r="CD88" s="148"/>
      <c r="CE88" s="279"/>
      <c r="CF88" s="148"/>
      <c r="CG88" s="148"/>
      <c r="CH88" s="278"/>
      <c r="CI88" s="148"/>
      <c r="CJ88" s="148"/>
      <c r="CK88" s="148"/>
      <c r="CL88" s="148"/>
      <c r="CM88" s="1128"/>
      <c r="CN88" s="1115"/>
      <c r="CO88" s="1115"/>
      <c r="CP88" s="1115"/>
      <c r="CQ88" s="1115"/>
      <c r="CR88" s="1115"/>
      <c r="CS88" s="1115"/>
      <c r="CT88" s="1115"/>
      <c r="CU88" s="1129"/>
      <c r="CV88" s="148"/>
      <c r="CW88" s="148"/>
      <c r="CX88" s="148"/>
      <c r="CY88" s="148"/>
      <c r="CZ88" s="279"/>
      <c r="DA88" s="148"/>
      <c r="DB88" s="148"/>
      <c r="DC88" s="278"/>
      <c r="DD88" s="148"/>
      <c r="DE88" s="148"/>
      <c r="DF88" s="148"/>
      <c r="DG88" s="148"/>
      <c r="DH88" s="1128"/>
      <c r="DI88" s="1115"/>
      <c r="DJ88" s="1115"/>
      <c r="DK88" s="1115"/>
      <c r="DL88" s="1115"/>
      <c r="DM88" s="1115"/>
      <c r="DN88" s="1115"/>
      <c r="DO88" s="1115"/>
      <c r="DP88" s="1129"/>
      <c r="DQ88" s="148"/>
      <c r="DR88" s="148"/>
      <c r="DS88" s="148"/>
      <c r="DT88" s="148"/>
      <c r="DU88" s="279"/>
    </row>
    <row r="89" spans="1:125" ht="6" customHeight="1">
      <c r="A89" s="278"/>
      <c r="B89" s="148"/>
      <c r="C89" s="148"/>
      <c r="D89" s="148"/>
      <c r="E89" s="148"/>
      <c r="F89" s="224"/>
      <c r="G89" s="1128"/>
      <c r="H89" s="1115"/>
      <c r="I89" s="1115"/>
      <c r="J89" s="1115"/>
      <c r="K89" s="1115"/>
      <c r="L89" s="1115"/>
      <c r="M89" s="1115"/>
      <c r="N89" s="1115"/>
      <c r="O89" s="1129"/>
      <c r="P89" s="225"/>
      <c r="Q89" s="148"/>
      <c r="R89" s="148"/>
      <c r="S89" s="148"/>
      <c r="T89" s="279"/>
      <c r="U89" s="148"/>
      <c r="V89" s="225"/>
      <c r="W89" s="278"/>
      <c r="X89" s="148"/>
      <c r="Y89" s="148"/>
      <c r="Z89" s="148"/>
      <c r="AA89" s="148"/>
      <c r="AB89" s="1128"/>
      <c r="AC89" s="1115"/>
      <c r="AD89" s="1115"/>
      <c r="AE89" s="1115"/>
      <c r="AF89" s="1115"/>
      <c r="AG89" s="1115"/>
      <c r="AH89" s="1115"/>
      <c r="AI89" s="1115"/>
      <c r="AJ89" s="1129"/>
      <c r="AK89" s="148"/>
      <c r="AL89" s="148"/>
      <c r="AM89" s="148"/>
      <c r="AN89" s="148"/>
      <c r="AO89" s="279"/>
      <c r="AP89" s="148"/>
      <c r="AQ89" s="148"/>
      <c r="AR89" s="278"/>
      <c r="AS89" s="148"/>
      <c r="AT89" s="148"/>
      <c r="AU89" s="148"/>
      <c r="AV89" s="148"/>
      <c r="AW89" s="1128"/>
      <c r="AX89" s="1115"/>
      <c r="AY89" s="1115"/>
      <c r="AZ89" s="1115"/>
      <c r="BA89" s="1115"/>
      <c r="BB89" s="1115"/>
      <c r="BC89" s="1115"/>
      <c r="BD89" s="1115"/>
      <c r="BE89" s="1129"/>
      <c r="BF89" s="148"/>
      <c r="BG89" s="148"/>
      <c r="BH89" s="148"/>
      <c r="BI89" s="148"/>
      <c r="BJ89" s="279"/>
      <c r="BK89" s="148"/>
      <c r="BL89" s="148"/>
      <c r="BM89" s="278"/>
      <c r="BN89" s="148"/>
      <c r="BO89" s="148"/>
      <c r="BP89" s="148"/>
      <c r="BQ89" s="148"/>
      <c r="BR89" s="1128"/>
      <c r="BS89" s="1115"/>
      <c r="BT89" s="1115"/>
      <c r="BU89" s="1115"/>
      <c r="BV89" s="1115"/>
      <c r="BW89" s="1115"/>
      <c r="BX89" s="1115"/>
      <c r="BY89" s="1115"/>
      <c r="BZ89" s="1129"/>
      <c r="CA89" s="148"/>
      <c r="CB89" s="148"/>
      <c r="CC89" s="148"/>
      <c r="CD89" s="148"/>
      <c r="CE89" s="279"/>
      <c r="CF89" s="148"/>
      <c r="CG89" s="148"/>
      <c r="CH89" s="278"/>
      <c r="CI89" s="148"/>
      <c r="CJ89" s="148"/>
      <c r="CK89" s="148"/>
      <c r="CL89" s="148"/>
      <c r="CM89" s="1128"/>
      <c r="CN89" s="1115"/>
      <c r="CO89" s="1115"/>
      <c r="CP89" s="1115"/>
      <c r="CQ89" s="1115"/>
      <c r="CR89" s="1115"/>
      <c r="CS89" s="1115"/>
      <c r="CT89" s="1115"/>
      <c r="CU89" s="1129"/>
      <c r="CV89" s="148"/>
      <c r="CW89" s="148"/>
      <c r="CX89" s="148"/>
      <c r="CY89" s="148"/>
      <c r="CZ89" s="279"/>
      <c r="DA89" s="148"/>
      <c r="DB89" s="148"/>
      <c r="DC89" s="278"/>
      <c r="DD89" s="148"/>
      <c r="DE89" s="148"/>
      <c r="DF89" s="148"/>
      <c r="DG89" s="148"/>
      <c r="DH89" s="1128"/>
      <c r="DI89" s="1115"/>
      <c r="DJ89" s="1115"/>
      <c r="DK89" s="1115"/>
      <c r="DL89" s="1115"/>
      <c r="DM89" s="1115"/>
      <c r="DN89" s="1115"/>
      <c r="DO89" s="1115"/>
      <c r="DP89" s="1129"/>
      <c r="DQ89" s="148"/>
      <c r="DR89" s="148"/>
      <c r="DS89" s="148"/>
      <c r="DT89" s="148"/>
      <c r="DU89" s="279"/>
    </row>
    <row r="90" spans="1:125" ht="6" customHeight="1">
      <c r="A90" s="278"/>
      <c r="B90" s="148"/>
      <c r="C90" s="148"/>
      <c r="D90" s="148"/>
      <c r="E90" s="148"/>
      <c r="F90" s="224"/>
      <c r="G90" s="1128"/>
      <c r="H90" s="1115"/>
      <c r="I90" s="1115"/>
      <c r="J90" s="1115"/>
      <c r="K90" s="1115"/>
      <c r="L90" s="1115"/>
      <c r="M90" s="1115"/>
      <c r="N90" s="1115"/>
      <c r="O90" s="1129"/>
      <c r="P90" s="225"/>
      <c r="Q90" s="148"/>
      <c r="R90" s="148"/>
      <c r="S90" s="148"/>
      <c r="T90" s="279"/>
      <c r="U90" s="148"/>
      <c r="V90" s="225"/>
      <c r="W90" s="278"/>
      <c r="X90" s="148"/>
      <c r="Y90" s="148"/>
      <c r="Z90" s="148"/>
      <c r="AA90" s="148"/>
      <c r="AB90" s="1128"/>
      <c r="AC90" s="1115"/>
      <c r="AD90" s="1115"/>
      <c r="AE90" s="1115"/>
      <c r="AF90" s="1115"/>
      <c r="AG90" s="1115"/>
      <c r="AH90" s="1115"/>
      <c r="AI90" s="1115"/>
      <c r="AJ90" s="1129"/>
      <c r="AK90" s="148"/>
      <c r="AL90" s="148"/>
      <c r="AM90" s="148"/>
      <c r="AN90" s="148"/>
      <c r="AO90" s="279"/>
      <c r="AP90" s="148"/>
      <c r="AQ90" s="148"/>
      <c r="AR90" s="278"/>
      <c r="AS90" s="148"/>
      <c r="AT90" s="148"/>
      <c r="AU90" s="148"/>
      <c r="AV90" s="148"/>
      <c r="AW90" s="1128"/>
      <c r="AX90" s="1115"/>
      <c r="AY90" s="1115"/>
      <c r="AZ90" s="1115"/>
      <c r="BA90" s="1115"/>
      <c r="BB90" s="1115"/>
      <c r="BC90" s="1115"/>
      <c r="BD90" s="1115"/>
      <c r="BE90" s="1129"/>
      <c r="BF90" s="148"/>
      <c r="BG90" s="148"/>
      <c r="BH90" s="148"/>
      <c r="BI90" s="148"/>
      <c r="BJ90" s="279"/>
      <c r="BK90" s="148"/>
      <c r="BL90" s="148"/>
      <c r="BM90" s="278"/>
      <c r="BN90" s="148"/>
      <c r="BO90" s="148"/>
      <c r="BP90" s="148"/>
      <c r="BQ90" s="148"/>
      <c r="BR90" s="1128"/>
      <c r="BS90" s="1115"/>
      <c r="BT90" s="1115"/>
      <c r="BU90" s="1115"/>
      <c r="BV90" s="1115"/>
      <c r="BW90" s="1115"/>
      <c r="BX90" s="1115"/>
      <c r="BY90" s="1115"/>
      <c r="BZ90" s="1129"/>
      <c r="CA90" s="148"/>
      <c r="CB90" s="148"/>
      <c r="CC90" s="148"/>
      <c r="CD90" s="148"/>
      <c r="CE90" s="279"/>
      <c r="CF90" s="148"/>
      <c r="CG90" s="148"/>
      <c r="CH90" s="278"/>
      <c r="CI90" s="148"/>
      <c r="CJ90" s="148"/>
      <c r="CK90" s="148"/>
      <c r="CL90" s="148"/>
      <c r="CM90" s="1128"/>
      <c r="CN90" s="1115"/>
      <c r="CO90" s="1115"/>
      <c r="CP90" s="1115"/>
      <c r="CQ90" s="1115"/>
      <c r="CR90" s="1115"/>
      <c r="CS90" s="1115"/>
      <c r="CT90" s="1115"/>
      <c r="CU90" s="1129"/>
      <c r="CV90" s="148"/>
      <c r="CW90" s="148"/>
      <c r="CX90" s="148"/>
      <c r="CY90" s="148"/>
      <c r="CZ90" s="279"/>
      <c r="DA90" s="148"/>
      <c r="DB90" s="148"/>
      <c r="DC90" s="278"/>
      <c r="DD90" s="148"/>
      <c r="DE90" s="148"/>
      <c r="DF90" s="148"/>
      <c r="DG90" s="148"/>
      <c r="DH90" s="1128"/>
      <c r="DI90" s="1115"/>
      <c r="DJ90" s="1115"/>
      <c r="DK90" s="1115"/>
      <c r="DL90" s="1115"/>
      <c r="DM90" s="1115"/>
      <c r="DN90" s="1115"/>
      <c r="DO90" s="1115"/>
      <c r="DP90" s="1129"/>
      <c r="DQ90" s="148"/>
      <c r="DR90" s="148"/>
      <c r="DS90" s="148"/>
      <c r="DT90" s="148"/>
      <c r="DU90" s="279"/>
    </row>
    <row r="91" spans="1:125" ht="6" customHeight="1">
      <c r="A91" s="278"/>
      <c r="B91" s="148"/>
      <c r="C91" s="148"/>
      <c r="D91" s="148"/>
      <c r="E91" s="148"/>
      <c r="F91" s="224"/>
      <c r="G91" s="1128"/>
      <c r="H91" s="1115"/>
      <c r="I91" s="1115"/>
      <c r="J91" s="1115"/>
      <c r="K91" s="1115"/>
      <c r="L91" s="1115"/>
      <c r="M91" s="1115"/>
      <c r="N91" s="1115"/>
      <c r="O91" s="1129"/>
      <c r="P91" s="225"/>
      <c r="Q91" s="148"/>
      <c r="R91" s="148"/>
      <c r="S91" s="148"/>
      <c r="T91" s="279"/>
      <c r="U91" s="148"/>
      <c r="V91" s="225"/>
      <c r="W91" s="278"/>
      <c r="X91" s="148"/>
      <c r="Y91" s="148"/>
      <c r="Z91" s="148"/>
      <c r="AA91" s="148"/>
      <c r="AB91" s="1128"/>
      <c r="AC91" s="1115"/>
      <c r="AD91" s="1115"/>
      <c r="AE91" s="1115"/>
      <c r="AF91" s="1115"/>
      <c r="AG91" s="1115"/>
      <c r="AH91" s="1115"/>
      <c r="AI91" s="1115"/>
      <c r="AJ91" s="1129"/>
      <c r="AK91" s="148"/>
      <c r="AL91" s="148"/>
      <c r="AM91" s="148"/>
      <c r="AN91" s="148"/>
      <c r="AO91" s="279"/>
      <c r="AP91" s="148"/>
      <c r="AQ91" s="148"/>
      <c r="AR91" s="278"/>
      <c r="AS91" s="148"/>
      <c r="AT91" s="148"/>
      <c r="AU91" s="148"/>
      <c r="AV91" s="148"/>
      <c r="AW91" s="1128"/>
      <c r="AX91" s="1115"/>
      <c r="AY91" s="1115"/>
      <c r="AZ91" s="1115"/>
      <c r="BA91" s="1115"/>
      <c r="BB91" s="1115"/>
      <c r="BC91" s="1115"/>
      <c r="BD91" s="1115"/>
      <c r="BE91" s="1129"/>
      <c r="BF91" s="148"/>
      <c r="BG91" s="148"/>
      <c r="BH91" s="148"/>
      <c r="BI91" s="148"/>
      <c r="BJ91" s="279"/>
      <c r="BK91" s="148"/>
      <c r="BL91" s="148"/>
      <c r="BM91" s="278"/>
      <c r="BN91" s="148"/>
      <c r="BO91" s="148"/>
      <c r="BP91" s="148"/>
      <c r="BQ91" s="148"/>
      <c r="BR91" s="1128"/>
      <c r="BS91" s="1115"/>
      <c r="BT91" s="1115"/>
      <c r="BU91" s="1115"/>
      <c r="BV91" s="1115"/>
      <c r="BW91" s="1115"/>
      <c r="BX91" s="1115"/>
      <c r="BY91" s="1115"/>
      <c r="BZ91" s="1129"/>
      <c r="CA91" s="148"/>
      <c r="CB91" s="148"/>
      <c r="CC91" s="148"/>
      <c r="CD91" s="148"/>
      <c r="CE91" s="279"/>
      <c r="CF91" s="148"/>
      <c r="CG91" s="148"/>
      <c r="CH91" s="278"/>
      <c r="CI91" s="148"/>
      <c r="CJ91" s="148"/>
      <c r="CK91" s="148"/>
      <c r="CL91" s="148"/>
      <c r="CM91" s="1128"/>
      <c r="CN91" s="1115"/>
      <c r="CO91" s="1115"/>
      <c r="CP91" s="1115"/>
      <c r="CQ91" s="1115"/>
      <c r="CR91" s="1115"/>
      <c r="CS91" s="1115"/>
      <c r="CT91" s="1115"/>
      <c r="CU91" s="1129"/>
      <c r="CV91" s="148"/>
      <c r="CW91" s="148"/>
      <c r="CX91" s="148"/>
      <c r="CY91" s="148"/>
      <c r="CZ91" s="279"/>
      <c r="DA91" s="148"/>
      <c r="DB91" s="148"/>
      <c r="DC91" s="278"/>
      <c r="DD91" s="148"/>
      <c r="DE91" s="148"/>
      <c r="DF91" s="148"/>
      <c r="DG91" s="148"/>
      <c r="DH91" s="1128"/>
      <c r="DI91" s="1115"/>
      <c r="DJ91" s="1115"/>
      <c r="DK91" s="1115"/>
      <c r="DL91" s="1115"/>
      <c r="DM91" s="1115"/>
      <c r="DN91" s="1115"/>
      <c r="DO91" s="1115"/>
      <c r="DP91" s="1129"/>
      <c r="DQ91" s="148"/>
      <c r="DR91" s="148"/>
      <c r="DS91" s="148"/>
      <c r="DT91" s="148"/>
      <c r="DU91" s="279"/>
    </row>
    <row r="92" spans="1:125" ht="6" customHeight="1">
      <c r="A92" s="278"/>
      <c r="B92" s="148"/>
      <c r="C92" s="148"/>
      <c r="D92" s="148"/>
      <c r="E92" s="148"/>
      <c r="F92" s="224"/>
      <c r="G92" s="1128"/>
      <c r="H92" s="1115"/>
      <c r="I92" s="1115"/>
      <c r="J92" s="1115"/>
      <c r="K92" s="1115"/>
      <c r="L92" s="1115"/>
      <c r="M92" s="1115"/>
      <c r="N92" s="1115"/>
      <c r="O92" s="1129"/>
      <c r="P92" s="225"/>
      <c r="Q92" s="148"/>
      <c r="R92" s="148"/>
      <c r="S92" s="148"/>
      <c r="T92" s="279"/>
      <c r="U92" s="148"/>
      <c r="V92" s="225"/>
      <c r="W92" s="278"/>
      <c r="X92" s="148"/>
      <c r="Y92" s="148"/>
      <c r="Z92" s="148"/>
      <c r="AA92" s="148"/>
      <c r="AB92" s="1128"/>
      <c r="AC92" s="1115"/>
      <c r="AD92" s="1115"/>
      <c r="AE92" s="1115"/>
      <c r="AF92" s="1115"/>
      <c r="AG92" s="1115"/>
      <c r="AH92" s="1115"/>
      <c r="AI92" s="1115"/>
      <c r="AJ92" s="1129"/>
      <c r="AK92" s="148"/>
      <c r="AL92" s="148"/>
      <c r="AM92" s="148"/>
      <c r="AN92" s="148"/>
      <c r="AO92" s="279"/>
      <c r="AP92" s="148"/>
      <c r="AQ92" s="148"/>
      <c r="AR92" s="278"/>
      <c r="AS92" s="148"/>
      <c r="AT92" s="148"/>
      <c r="AU92" s="148"/>
      <c r="AV92" s="148"/>
      <c r="AW92" s="1128"/>
      <c r="AX92" s="1115"/>
      <c r="AY92" s="1115"/>
      <c r="AZ92" s="1115"/>
      <c r="BA92" s="1115"/>
      <c r="BB92" s="1115"/>
      <c r="BC92" s="1115"/>
      <c r="BD92" s="1115"/>
      <c r="BE92" s="1129"/>
      <c r="BF92" s="148"/>
      <c r="BG92" s="148"/>
      <c r="BH92" s="148"/>
      <c r="BI92" s="148"/>
      <c r="BJ92" s="279"/>
      <c r="BK92" s="148"/>
      <c r="BL92" s="148"/>
      <c r="BM92" s="278"/>
      <c r="BN92" s="148"/>
      <c r="BO92" s="148"/>
      <c r="BP92" s="148"/>
      <c r="BQ92" s="148"/>
      <c r="BR92" s="1128"/>
      <c r="BS92" s="1115"/>
      <c r="BT92" s="1115"/>
      <c r="BU92" s="1115"/>
      <c r="BV92" s="1115"/>
      <c r="BW92" s="1115"/>
      <c r="BX92" s="1115"/>
      <c r="BY92" s="1115"/>
      <c r="BZ92" s="1129"/>
      <c r="CA92" s="148"/>
      <c r="CB92" s="148"/>
      <c r="CC92" s="148"/>
      <c r="CD92" s="148"/>
      <c r="CE92" s="279"/>
      <c r="CF92" s="148"/>
      <c r="CG92" s="148"/>
      <c r="CH92" s="278"/>
      <c r="CI92" s="148"/>
      <c r="CJ92" s="148"/>
      <c r="CK92" s="148"/>
      <c r="CL92" s="148"/>
      <c r="CM92" s="1128"/>
      <c r="CN92" s="1115"/>
      <c r="CO92" s="1115"/>
      <c r="CP92" s="1115"/>
      <c r="CQ92" s="1115"/>
      <c r="CR92" s="1115"/>
      <c r="CS92" s="1115"/>
      <c r="CT92" s="1115"/>
      <c r="CU92" s="1129"/>
      <c r="CV92" s="148"/>
      <c r="CW92" s="148"/>
      <c r="CX92" s="148"/>
      <c r="CY92" s="148"/>
      <c r="CZ92" s="279"/>
      <c r="DA92" s="148"/>
      <c r="DB92" s="148"/>
      <c r="DC92" s="278"/>
      <c r="DD92" s="148"/>
      <c r="DE92" s="148"/>
      <c r="DF92" s="148"/>
      <c r="DG92" s="148"/>
      <c r="DH92" s="1128"/>
      <c r="DI92" s="1115"/>
      <c r="DJ92" s="1115"/>
      <c r="DK92" s="1115"/>
      <c r="DL92" s="1115"/>
      <c r="DM92" s="1115"/>
      <c r="DN92" s="1115"/>
      <c r="DO92" s="1115"/>
      <c r="DP92" s="1129"/>
      <c r="DQ92" s="148"/>
      <c r="DR92" s="148"/>
      <c r="DS92" s="148"/>
      <c r="DT92" s="148"/>
      <c r="DU92" s="279"/>
    </row>
    <row r="93" spans="1:125" ht="6" customHeight="1">
      <c r="A93" s="278"/>
      <c r="B93" s="148"/>
      <c r="C93" s="148"/>
      <c r="D93" s="148"/>
      <c r="E93" s="148"/>
      <c r="F93" s="224"/>
      <c r="G93" s="1128"/>
      <c r="H93" s="1115"/>
      <c r="I93" s="1115"/>
      <c r="J93" s="1115"/>
      <c r="K93" s="1115"/>
      <c r="L93" s="1115"/>
      <c r="M93" s="1115"/>
      <c r="N93" s="1115"/>
      <c r="O93" s="1129"/>
      <c r="P93" s="225"/>
      <c r="Q93" s="148"/>
      <c r="R93" s="148"/>
      <c r="S93" s="148"/>
      <c r="T93" s="279"/>
      <c r="U93" s="148"/>
      <c r="V93" s="225"/>
      <c r="W93" s="278"/>
      <c r="X93" s="148"/>
      <c r="Y93" s="148"/>
      <c r="Z93" s="148"/>
      <c r="AA93" s="148"/>
      <c r="AB93" s="1128"/>
      <c r="AC93" s="1115"/>
      <c r="AD93" s="1115"/>
      <c r="AE93" s="1115"/>
      <c r="AF93" s="1115"/>
      <c r="AG93" s="1115"/>
      <c r="AH93" s="1115"/>
      <c r="AI93" s="1115"/>
      <c r="AJ93" s="1129"/>
      <c r="AK93" s="148"/>
      <c r="AL93" s="148"/>
      <c r="AM93" s="148"/>
      <c r="AN93" s="148"/>
      <c r="AO93" s="279"/>
      <c r="AP93" s="148"/>
      <c r="AQ93" s="148"/>
      <c r="AR93" s="278"/>
      <c r="AS93" s="148"/>
      <c r="AT93" s="148"/>
      <c r="AU93" s="148"/>
      <c r="AV93" s="148"/>
      <c r="AW93" s="1128"/>
      <c r="AX93" s="1115"/>
      <c r="AY93" s="1115"/>
      <c r="AZ93" s="1115"/>
      <c r="BA93" s="1115"/>
      <c r="BB93" s="1115"/>
      <c r="BC93" s="1115"/>
      <c r="BD93" s="1115"/>
      <c r="BE93" s="1129"/>
      <c r="BF93" s="148"/>
      <c r="BG93" s="148"/>
      <c r="BH93" s="148"/>
      <c r="BI93" s="148"/>
      <c r="BJ93" s="279"/>
      <c r="BK93" s="148"/>
      <c r="BL93" s="148"/>
      <c r="BM93" s="278"/>
      <c r="BN93" s="148"/>
      <c r="BO93" s="148"/>
      <c r="BP93" s="148"/>
      <c r="BQ93" s="148"/>
      <c r="BR93" s="1128"/>
      <c r="BS93" s="1115"/>
      <c r="BT93" s="1115"/>
      <c r="BU93" s="1115"/>
      <c r="BV93" s="1115"/>
      <c r="BW93" s="1115"/>
      <c r="BX93" s="1115"/>
      <c r="BY93" s="1115"/>
      <c r="BZ93" s="1129"/>
      <c r="CA93" s="148"/>
      <c r="CB93" s="148"/>
      <c r="CC93" s="148"/>
      <c r="CD93" s="148"/>
      <c r="CE93" s="279"/>
      <c r="CF93" s="148"/>
      <c r="CG93" s="148"/>
      <c r="CH93" s="278"/>
      <c r="CI93" s="148"/>
      <c r="CJ93" s="148"/>
      <c r="CK93" s="148"/>
      <c r="CL93" s="148"/>
      <c r="CM93" s="1128"/>
      <c r="CN93" s="1115"/>
      <c r="CO93" s="1115"/>
      <c r="CP93" s="1115"/>
      <c r="CQ93" s="1115"/>
      <c r="CR93" s="1115"/>
      <c r="CS93" s="1115"/>
      <c r="CT93" s="1115"/>
      <c r="CU93" s="1129"/>
      <c r="CV93" s="148"/>
      <c r="CW93" s="148"/>
      <c r="CX93" s="148"/>
      <c r="CY93" s="148"/>
      <c r="CZ93" s="279"/>
      <c r="DA93" s="148"/>
      <c r="DB93" s="148"/>
      <c r="DC93" s="278"/>
      <c r="DD93" s="148"/>
      <c r="DE93" s="148"/>
      <c r="DF93" s="148"/>
      <c r="DG93" s="148"/>
      <c r="DH93" s="1128"/>
      <c r="DI93" s="1115"/>
      <c r="DJ93" s="1115"/>
      <c r="DK93" s="1115"/>
      <c r="DL93" s="1115"/>
      <c r="DM93" s="1115"/>
      <c r="DN93" s="1115"/>
      <c r="DO93" s="1115"/>
      <c r="DP93" s="1129"/>
      <c r="DQ93" s="148"/>
      <c r="DR93" s="148"/>
      <c r="DS93" s="148"/>
      <c r="DT93" s="148"/>
      <c r="DU93" s="279"/>
    </row>
    <row r="94" spans="1:125" ht="6" customHeight="1">
      <c r="A94" s="278"/>
      <c r="B94" s="148"/>
      <c r="C94" s="148"/>
      <c r="D94" s="148"/>
      <c r="E94" s="148"/>
      <c r="F94" s="224"/>
      <c r="G94" s="1128"/>
      <c r="H94" s="1115"/>
      <c r="I94" s="1115"/>
      <c r="J94" s="1115"/>
      <c r="K94" s="1115"/>
      <c r="L94" s="1115"/>
      <c r="M94" s="1115"/>
      <c r="N94" s="1115"/>
      <c r="O94" s="1129"/>
      <c r="P94" s="225"/>
      <c r="Q94" s="148"/>
      <c r="R94" s="148"/>
      <c r="S94" s="148"/>
      <c r="T94" s="279"/>
      <c r="U94" s="148"/>
      <c r="V94" s="225"/>
      <c r="W94" s="278"/>
      <c r="X94" s="148"/>
      <c r="Y94" s="148"/>
      <c r="Z94" s="148"/>
      <c r="AA94" s="148"/>
      <c r="AB94" s="1128"/>
      <c r="AC94" s="1115"/>
      <c r="AD94" s="1115"/>
      <c r="AE94" s="1115"/>
      <c r="AF94" s="1115"/>
      <c r="AG94" s="1115"/>
      <c r="AH94" s="1115"/>
      <c r="AI94" s="1115"/>
      <c r="AJ94" s="1129"/>
      <c r="AK94" s="148"/>
      <c r="AL94" s="148"/>
      <c r="AM94" s="148"/>
      <c r="AN94" s="148"/>
      <c r="AO94" s="279"/>
      <c r="AP94" s="148"/>
      <c r="AQ94" s="148"/>
      <c r="AR94" s="278"/>
      <c r="AS94" s="148"/>
      <c r="AT94" s="148"/>
      <c r="AU94" s="148"/>
      <c r="AV94" s="148"/>
      <c r="AW94" s="1128"/>
      <c r="AX94" s="1115"/>
      <c r="AY94" s="1115"/>
      <c r="AZ94" s="1115"/>
      <c r="BA94" s="1115"/>
      <c r="BB94" s="1115"/>
      <c r="BC94" s="1115"/>
      <c r="BD94" s="1115"/>
      <c r="BE94" s="1129"/>
      <c r="BF94" s="148"/>
      <c r="BG94" s="148"/>
      <c r="BH94" s="148"/>
      <c r="BI94" s="148"/>
      <c r="BJ94" s="279"/>
      <c r="BK94" s="148"/>
      <c r="BL94" s="148"/>
      <c r="BM94" s="278"/>
      <c r="BN94" s="148"/>
      <c r="BO94" s="148"/>
      <c r="BP94" s="148"/>
      <c r="BQ94" s="148"/>
      <c r="BR94" s="1128"/>
      <c r="BS94" s="1115"/>
      <c r="BT94" s="1115"/>
      <c r="BU94" s="1115"/>
      <c r="BV94" s="1115"/>
      <c r="BW94" s="1115"/>
      <c r="BX94" s="1115"/>
      <c r="BY94" s="1115"/>
      <c r="BZ94" s="1129"/>
      <c r="CA94" s="148"/>
      <c r="CB94" s="148"/>
      <c r="CC94" s="148"/>
      <c r="CD94" s="148"/>
      <c r="CE94" s="279"/>
      <c r="CF94" s="148"/>
      <c r="CG94" s="148"/>
      <c r="CH94" s="278"/>
      <c r="CI94" s="148"/>
      <c r="CJ94" s="148"/>
      <c r="CK94" s="148"/>
      <c r="CL94" s="148"/>
      <c r="CM94" s="1128"/>
      <c r="CN94" s="1115"/>
      <c r="CO94" s="1115"/>
      <c r="CP94" s="1115"/>
      <c r="CQ94" s="1115"/>
      <c r="CR94" s="1115"/>
      <c r="CS94" s="1115"/>
      <c r="CT94" s="1115"/>
      <c r="CU94" s="1129"/>
      <c r="CV94" s="148"/>
      <c r="CW94" s="148"/>
      <c r="CX94" s="148"/>
      <c r="CY94" s="148"/>
      <c r="CZ94" s="279"/>
      <c r="DA94" s="148"/>
      <c r="DB94" s="148"/>
      <c r="DC94" s="278"/>
      <c r="DD94" s="148"/>
      <c r="DE94" s="148"/>
      <c r="DF94" s="148"/>
      <c r="DG94" s="148"/>
      <c r="DH94" s="1128"/>
      <c r="DI94" s="1115"/>
      <c r="DJ94" s="1115"/>
      <c r="DK94" s="1115"/>
      <c r="DL94" s="1115"/>
      <c r="DM94" s="1115"/>
      <c r="DN94" s="1115"/>
      <c r="DO94" s="1115"/>
      <c r="DP94" s="1129"/>
      <c r="DQ94" s="148"/>
      <c r="DR94" s="148"/>
      <c r="DS94" s="148"/>
      <c r="DT94" s="148"/>
      <c r="DU94" s="279"/>
    </row>
    <row r="95" spans="1:125" ht="6" customHeight="1">
      <c r="A95" s="278"/>
      <c r="B95" s="148"/>
      <c r="C95" s="148"/>
      <c r="D95" s="148"/>
      <c r="E95" s="148"/>
      <c r="F95" s="224"/>
      <c r="G95" s="1128"/>
      <c r="H95" s="1115"/>
      <c r="I95" s="1115"/>
      <c r="J95" s="1115"/>
      <c r="K95" s="1115"/>
      <c r="L95" s="1115"/>
      <c r="M95" s="1115"/>
      <c r="N95" s="1115"/>
      <c r="O95" s="1129"/>
      <c r="P95" s="225"/>
      <c r="Q95" s="148"/>
      <c r="R95" s="148"/>
      <c r="S95" s="148"/>
      <c r="T95" s="279"/>
      <c r="U95" s="148"/>
      <c r="V95" s="225"/>
      <c r="W95" s="278"/>
      <c r="X95" s="148"/>
      <c r="Y95" s="148"/>
      <c r="Z95" s="148"/>
      <c r="AA95" s="148"/>
      <c r="AB95" s="1128"/>
      <c r="AC95" s="1115"/>
      <c r="AD95" s="1115"/>
      <c r="AE95" s="1115"/>
      <c r="AF95" s="1115"/>
      <c r="AG95" s="1115"/>
      <c r="AH95" s="1115"/>
      <c r="AI95" s="1115"/>
      <c r="AJ95" s="1129"/>
      <c r="AK95" s="148"/>
      <c r="AL95" s="148"/>
      <c r="AM95" s="148"/>
      <c r="AN95" s="148"/>
      <c r="AO95" s="279"/>
      <c r="AP95" s="148"/>
      <c r="AQ95" s="148"/>
      <c r="AR95" s="278"/>
      <c r="AS95" s="148"/>
      <c r="AT95" s="148"/>
      <c r="AU95" s="148"/>
      <c r="AV95" s="148"/>
      <c r="AW95" s="1128"/>
      <c r="AX95" s="1115"/>
      <c r="AY95" s="1115"/>
      <c r="AZ95" s="1115"/>
      <c r="BA95" s="1115"/>
      <c r="BB95" s="1115"/>
      <c r="BC95" s="1115"/>
      <c r="BD95" s="1115"/>
      <c r="BE95" s="1129"/>
      <c r="BF95" s="148"/>
      <c r="BG95" s="148"/>
      <c r="BH95" s="148"/>
      <c r="BI95" s="148"/>
      <c r="BJ95" s="279"/>
      <c r="BK95" s="148"/>
      <c r="BL95" s="148"/>
      <c r="BM95" s="278"/>
      <c r="BN95" s="148"/>
      <c r="BO95" s="148"/>
      <c r="BP95" s="148"/>
      <c r="BQ95" s="148"/>
      <c r="BR95" s="1128"/>
      <c r="BS95" s="1115"/>
      <c r="BT95" s="1115"/>
      <c r="BU95" s="1115"/>
      <c r="BV95" s="1115"/>
      <c r="BW95" s="1115"/>
      <c r="BX95" s="1115"/>
      <c r="BY95" s="1115"/>
      <c r="BZ95" s="1129"/>
      <c r="CA95" s="148"/>
      <c r="CB95" s="148"/>
      <c r="CC95" s="148"/>
      <c r="CD95" s="148"/>
      <c r="CE95" s="279"/>
      <c r="CF95" s="148"/>
      <c r="CG95" s="148"/>
      <c r="CH95" s="278"/>
      <c r="CI95" s="148"/>
      <c r="CJ95" s="148"/>
      <c r="CK95" s="148"/>
      <c r="CL95" s="148"/>
      <c r="CM95" s="1128"/>
      <c r="CN95" s="1115"/>
      <c r="CO95" s="1115"/>
      <c r="CP95" s="1115"/>
      <c r="CQ95" s="1115"/>
      <c r="CR95" s="1115"/>
      <c r="CS95" s="1115"/>
      <c r="CT95" s="1115"/>
      <c r="CU95" s="1129"/>
      <c r="CV95" s="148"/>
      <c r="CW95" s="148"/>
      <c r="CX95" s="148"/>
      <c r="CY95" s="148"/>
      <c r="CZ95" s="279"/>
      <c r="DA95" s="148"/>
      <c r="DB95" s="148"/>
      <c r="DC95" s="278"/>
      <c r="DD95" s="148"/>
      <c r="DE95" s="148"/>
      <c r="DF95" s="148"/>
      <c r="DG95" s="148"/>
      <c r="DH95" s="1128"/>
      <c r="DI95" s="1115"/>
      <c r="DJ95" s="1115"/>
      <c r="DK95" s="1115"/>
      <c r="DL95" s="1115"/>
      <c r="DM95" s="1115"/>
      <c r="DN95" s="1115"/>
      <c r="DO95" s="1115"/>
      <c r="DP95" s="1129"/>
      <c r="DQ95" s="148"/>
      <c r="DR95" s="148"/>
      <c r="DS95" s="148"/>
      <c r="DT95" s="148"/>
      <c r="DU95" s="279"/>
    </row>
    <row r="96" spans="1:125" ht="6" customHeight="1">
      <c r="A96" s="278"/>
      <c r="B96" s="148"/>
      <c r="C96" s="148"/>
      <c r="D96" s="148"/>
      <c r="E96" s="148"/>
      <c r="F96" s="224"/>
      <c r="G96" s="1128"/>
      <c r="H96" s="1115"/>
      <c r="I96" s="1115"/>
      <c r="J96" s="1115"/>
      <c r="K96" s="1115"/>
      <c r="L96" s="1115"/>
      <c r="M96" s="1115"/>
      <c r="N96" s="1115"/>
      <c r="O96" s="1129"/>
      <c r="P96" s="225"/>
      <c r="Q96" s="148"/>
      <c r="R96" s="148"/>
      <c r="S96" s="148"/>
      <c r="T96" s="279"/>
      <c r="U96" s="148"/>
      <c r="V96" s="225"/>
      <c r="W96" s="278"/>
      <c r="X96" s="148"/>
      <c r="Y96" s="148"/>
      <c r="Z96" s="148"/>
      <c r="AA96" s="148"/>
      <c r="AB96" s="1128"/>
      <c r="AC96" s="1115"/>
      <c r="AD96" s="1115"/>
      <c r="AE96" s="1115"/>
      <c r="AF96" s="1115"/>
      <c r="AG96" s="1115"/>
      <c r="AH96" s="1115"/>
      <c r="AI96" s="1115"/>
      <c r="AJ96" s="1129"/>
      <c r="AK96" s="148"/>
      <c r="AL96" s="148"/>
      <c r="AM96" s="148"/>
      <c r="AN96" s="148"/>
      <c r="AO96" s="279"/>
      <c r="AP96" s="148"/>
      <c r="AQ96" s="148"/>
      <c r="AR96" s="278"/>
      <c r="AS96" s="148"/>
      <c r="AT96" s="148"/>
      <c r="AU96" s="148"/>
      <c r="AV96" s="148"/>
      <c r="AW96" s="1128"/>
      <c r="AX96" s="1115"/>
      <c r="AY96" s="1115"/>
      <c r="AZ96" s="1115"/>
      <c r="BA96" s="1115"/>
      <c r="BB96" s="1115"/>
      <c r="BC96" s="1115"/>
      <c r="BD96" s="1115"/>
      <c r="BE96" s="1129"/>
      <c r="BF96" s="148"/>
      <c r="BG96" s="148"/>
      <c r="BH96" s="148"/>
      <c r="BI96" s="148"/>
      <c r="BJ96" s="279"/>
      <c r="BK96" s="148"/>
      <c r="BL96" s="148"/>
      <c r="BM96" s="278"/>
      <c r="BN96" s="148"/>
      <c r="BO96" s="148"/>
      <c r="BP96" s="148"/>
      <c r="BQ96" s="148"/>
      <c r="BR96" s="1128"/>
      <c r="BS96" s="1115"/>
      <c r="BT96" s="1115"/>
      <c r="BU96" s="1115"/>
      <c r="BV96" s="1115"/>
      <c r="BW96" s="1115"/>
      <c r="BX96" s="1115"/>
      <c r="BY96" s="1115"/>
      <c r="BZ96" s="1129"/>
      <c r="CA96" s="148"/>
      <c r="CB96" s="148"/>
      <c r="CC96" s="148"/>
      <c r="CD96" s="148"/>
      <c r="CE96" s="279"/>
      <c r="CF96" s="148"/>
      <c r="CG96" s="148"/>
      <c r="CH96" s="278"/>
      <c r="CI96" s="148"/>
      <c r="CJ96" s="148"/>
      <c r="CK96" s="148"/>
      <c r="CL96" s="148"/>
      <c r="CM96" s="1128"/>
      <c r="CN96" s="1115"/>
      <c r="CO96" s="1115"/>
      <c r="CP96" s="1115"/>
      <c r="CQ96" s="1115"/>
      <c r="CR96" s="1115"/>
      <c r="CS96" s="1115"/>
      <c r="CT96" s="1115"/>
      <c r="CU96" s="1129"/>
      <c r="CV96" s="148"/>
      <c r="CW96" s="148"/>
      <c r="CX96" s="148"/>
      <c r="CY96" s="148"/>
      <c r="CZ96" s="279"/>
      <c r="DA96" s="148"/>
      <c r="DB96" s="148"/>
      <c r="DC96" s="278"/>
      <c r="DD96" s="148"/>
      <c r="DE96" s="148"/>
      <c r="DF96" s="148"/>
      <c r="DG96" s="148"/>
      <c r="DH96" s="1128"/>
      <c r="DI96" s="1115"/>
      <c r="DJ96" s="1115"/>
      <c r="DK96" s="1115"/>
      <c r="DL96" s="1115"/>
      <c r="DM96" s="1115"/>
      <c r="DN96" s="1115"/>
      <c r="DO96" s="1115"/>
      <c r="DP96" s="1129"/>
      <c r="DQ96" s="148"/>
      <c r="DR96" s="148"/>
      <c r="DS96" s="148"/>
      <c r="DT96" s="148"/>
      <c r="DU96" s="279"/>
    </row>
    <row r="97" spans="1:125" ht="6" customHeight="1">
      <c r="A97" s="278"/>
      <c r="B97" s="148"/>
      <c r="C97" s="148"/>
      <c r="D97" s="148"/>
      <c r="E97" s="148"/>
      <c r="F97" s="148"/>
      <c r="G97" s="1128"/>
      <c r="H97" s="1115"/>
      <c r="I97" s="1115"/>
      <c r="J97" s="1115"/>
      <c r="K97" s="1115"/>
      <c r="L97" s="1115"/>
      <c r="M97" s="1115"/>
      <c r="N97" s="1115"/>
      <c r="O97" s="1129"/>
      <c r="P97" s="148"/>
      <c r="Q97" s="148"/>
      <c r="R97" s="148"/>
      <c r="S97" s="148"/>
      <c r="T97" s="279"/>
      <c r="U97" s="148"/>
      <c r="V97" s="225"/>
      <c r="W97" s="278"/>
      <c r="X97" s="148"/>
      <c r="Y97" s="148"/>
      <c r="Z97" s="148"/>
      <c r="AA97" s="148"/>
      <c r="AB97" s="1128"/>
      <c r="AC97" s="1115"/>
      <c r="AD97" s="1115"/>
      <c r="AE97" s="1115"/>
      <c r="AF97" s="1115"/>
      <c r="AG97" s="1115"/>
      <c r="AH97" s="1115"/>
      <c r="AI97" s="1115"/>
      <c r="AJ97" s="1129"/>
      <c r="AK97" s="148"/>
      <c r="AL97" s="148"/>
      <c r="AM97" s="148"/>
      <c r="AN97" s="148"/>
      <c r="AO97" s="279"/>
      <c r="AP97" s="148"/>
      <c r="AQ97" s="148"/>
      <c r="AR97" s="278"/>
      <c r="AS97" s="148"/>
      <c r="AT97" s="148"/>
      <c r="AU97" s="148"/>
      <c r="AV97" s="148"/>
      <c r="AW97" s="1128"/>
      <c r="AX97" s="1115"/>
      <c r="AY97" s="1115"/>
      <c r="AZ97" s="1115"/>
      <c r="BA97" s="1115"/>
      <c r="BB97" s="1115"/>
      <c r="BC97" s="1115"/>
      <c r="BD97" s="1115"/>
      <c r="BE97" s="1129"/>
      <c r="BF97" s="148"/>
      <c r="BG97" s="148"/>
      <c r="BH97" s="148"/>
      <c r="BI97" s="148"/>
      <c r="BJ97" s="279"/>
      <c r="BK97" s="148"/>
      <c r="BL97" s="148"/>
      <c r="BM97" s="278"/>
      <c r="BN97" s="148"/>
      <c r="BO97" s="148"/>
      <c r="BP97" s="148"/>
      <c r="BQ97" s="148"/>
      <c r="BR97" s="1128"/>
      <c r="BS97" s="1115"/>
      <c r="BT97" s="1115"/>
      <c r="BU97" s="1115"/>
      <c r="BV97" s="1115"/>
      <c r="BW97" s="1115"/>
      <c r="BX97" s="1115"/>
      <c r="BY97" s="1115"/>
      <c r="BZ97" s="1129"/>
      <c r="CA97" s="148"/>
      <c r="CB97" s="148"/>
      <c r="CC97" s="148"/>
      <c r="CD97" s="148"/>
      <c r="CE97" s="279"/>
      <c r="CF97" s="148"/>
      <c r="CG97" s="148"/>
      <c r="CH97" s="278"/>
      <c r="CI97" s="148"/>
      <c r="CJ97" s="148"/>
      <c r="CK97" s="148"/>
      <c r="CL97" s="148"/>
      <c r="CM97" s="1128"/>
      <c r="CN97" s="1115"/>
      <c r="CO97" s="1115"/>
      <c r="CP97" s="1115"/>
      <c r="CQ97" s="1115"/>
      <c r="CR97" s="1115"/>
      <c r="CS97" s="1115"/>
      <c r="CT97" s="1115"/>
      <c r="CU97" s="1129"/>
      <c r="CV97" s="148"/>
      <c r="CW97" s="148"/>
      <c r="CX97" s="148"/>
      <c r="CY97" s="148"/>
      <c r="CZ97" s="279"/>
      <c r="DA97" s="148"/>
      <c r="DB97" s="148"/>
      <c r="DC97" s="278"/>
      <c r="DD97" s="148"/>
      <c r="DE97" s="148"/>
      <c r="DF97" s="148"/>
      <c r="DG97" s="148"/>
      <c r="DH97" s="1128"/>
      <c r="DI97" s="1115"/>
      <c r="DJ97" s="1115"/>
      <c r="DK97" s="1115"/>
      <c r="DL97" s="1115"/>
      <c r="DM97" s="1115"/>
      <c r="DN97" s="1115"/>
      <c r="DO97" s="1115"/>
      <c r="DP97" s="1129"/>
      <c r="DQ97" s="148"/>
      <c r="DR97" s="148"/>
      <c r="DS97" s="148"/>
      <c r="DT97" s="148"/>
      <c r="DU97" s="279"/>
    </row>
    <row r="98" spans="1:125" ht="6" customHeight="1">
      <c r="A98" s="278"/>
      <c r="B98" s="148"/>
      <c r="C98" s="148"/>
      <c r="D98" s="148"/>
      <c r="E98" s="148"/>
      <c r="F98" s="148"/>
      <c r="G98" s="1128"/>
      <c r="H98" s="1115"/>
      <c r="I98" s="1115"/>
      <c r="J98" s="1115"/>
      <c r="K98" s="1115"/>
      <c r="L98" s="1115"/>
      <c r="M98" s="1115"/>
      <c r="N98" s="1115"/>
      <c r="O98" s="1129"/>
      <c r="P98" s="148"/>
      <c r="Q98" s="148"/>
      <c r="R98" s="148"/>
      <c r="S98" s="148"/>
      <c r="T98" s="279"/>
      <c r="U98" s="148"/>
      <c r="V98" s="225"/>
      <c r="W98" s="278"/>
      <c r="X98" s="148"/>
      <c r="Y98" s="148"/>
      <c r="Z98" s="148"/>
      <c r="AA98" s="148"/>
      <c r="AB98" s="1128"/>
      <c r="AC98" s="1115"/>
      <c r="AD98" s="1115"/>
      <c r="AE98" s="1115"/>
      <c r="AF98" s="1115"/>
      <c r="AG98" s="1115"/>
      <c r="AH98" s="1115"/>
      <c r="AI98" s="1115"/>
      <c r="AJ98" s="1129"/>
      <c r="AK98" s="148"/>
      <c r="AL98" s="148"/>
      <c r="AM98" s="148"/>
      <c r="AN98" s="148"/>
      <c r="AO98" s="279"/>
      <c r="AP98" s="148"/>
      <c r="AQ98" s="148"/>
      <c r="AR98" s="278"/>
      <c r="AS98" s="148"/>
      <c r="AT98" s="148"/>
      <c r="AU98" s="148"/>
      <c r="AV98" s="148"/>
      <c r="AW98" s="1128"/>
      <c r="AX98" s="1115"/>
      <c r="AY98" s="1115"/>
      <c r="AZ98" s="1115"/>
      <c r="BA98" s="1115"/>
      <c r="BB98" s="1115"/>
      <c r="BC98" s="1115"/>
      <c r="BD98" s="1115"/>
      <c r="BE98" s="1129"/>
      <c r="BF98" s="148"/>
      <c r="BG98" s="148"/>
      <c r="BH98" s="148"/>
      <c r="BI98" s="148"/>
      <c r="BJ98" s="279"/>
      <c r="BK98" s="148"/>
      <c r="BL98" s="148"/>
      <c r="BM98" s="278"/>
      <c r="BN98" s="148"/>
      <c r="BO98" s="148"/>
      <c r="BP98" s="148"/>
      <c r="BQ98" s="148"/>
      <c r="BR98" s="1128"/>
      <c r="BS98" s="1115"/>
      <c r="BT98" s="1115"/>
      <c r="BU98" s="1115"/>
      <c r="BV98" s="1115"/>
      <c r="BW98" s="1115"/>
      <c r="BX98" s="1115"/>
      <c r="BY98" s="1115"/>
      <c r="BZ98" s="1129"/>
      <c r="CA98" s="148"/>
      <c r="CB98" s="148"/>
      <c r="CC98" s="148"/>
      <c r="CD98" s="148"/>
      <c r="CE98" s="279"/>
      <c r="CF98" s="148"/>
      <c r="CG98" s="148"/>
      <c r="CH98" s="278"/>
      <c r="CI98" s="148"/>
      <c r="CJ98" s="148"/>
      <c r="CK98" s="148"/>
      <c r="CL98" s="148"/>
      <c r="CM98" s="1128"/>
      <c r="CN98" s="1115"/>
      <c r="CO98" s="1115"/>
      <c r="CP98" s="1115"/>
      <c r="CQ98" s="1115"/>
      <c r="CR98" s="1115"/>
      <c r="CS98" s="1115"/>
      <c r="CT98" s="1115"/>
      <c r="CU98" s="1129"/>
      <c r="CV98" s="148"/>
      <c r="CW98" s="148"/>
      <c r="CX98" s="148"/>
      <c r="CY98" s="148"/>
      <c r="CZ98" s="279"/>
      <c r="DA98" s="148"/>
      <c r="DB98" s="148"/>
      <c r="DC98" s="278"/>
      <c r="DD98" s="148"/>
      <c r="DE98" s="148"/>
      <c r="DF98" s="148"/>
      <c r="DG98" s="148"/>
      <c r="DH98" s="1128"/>
      <c r="DI98" s="1115"/>
      <c r="DJ98" s="1115"/>
      <c r="DK98" s="1115"/>
      <c r="DL98" s="1115"/>
      <c r="DM98" s="1115"/>
      <c r="DN98" s="1115"/>
      <c r="DO98" s="1115"/>
      <c r="DP98" s="1129"/>
      <c r="DQ98" s="148"/>
      <c r="DR98" s="148"/>
      <c r="DS98" s="148"/>
      <c r="DT98" s="148"/>
      <c r="DU98" s="279"/>
    </row>
    <row r="99" spans="1:125" ht="6" customHeight="1">
      <c r="A99" s="278"/>
      <c r="B99" s="148"/>
      <c r="C99" s="148"/>
      <c r="D99" s="148"/>
      <c r="E99" s="148"/>
      <c r="F99" s="148"/>
      <c r="G99" s="1130"/>
      <c r="H99" s="1131"/>
      <c r="I99" s="1131"/>
      <c r="J99" s="1131"/>
      <c r="K99" s="1131"/>
      <c r="L99" s="1131"/>
      <c r="M99" s="1131"/>
      <c r="N99" s="1131"/>
      <c r="O99" s="1132"/>
      <c r="P99" s="148"/>
      <c r="Q99" s="148"/>
      <c r="R99" s="148"/>
      <c r="S99" s="148"/>
      <c r="T99" s="279"/>
      <c r="U99" s="148"/>
      <c r="V99" s="225"/>
      <c r="W99" s="278"/>
      <c r="X99" s="148"/>
      <c r="Y99" s="148"/>
      <c r="Z99" s="148"/>
      <c r="AA99" s="148"/>
      <c r="AB99" s="1128"/>
      <c r="AC99" s="1115"/>
      <c r="AD99" s="1115"/>
      <c r="AE99" s="1115"/>
      <c r="AF99" s="1115"/>
      <c r="AG99" s="1115"/>
      <c r="AH99" s="1115"/>
      <c r="AI99" s="1115"/>
      <c r="AJ99" s="1129"/>
      <c r="AK99" s="148"/>
      <c r="AL99" s="148"/>
      <c r="AM99" s="148"/>
      <c r="AN99" s="148"/>
      <c r="AO99" s="279"/>
      <c r="AP99" s="148"/>
      <c r="AQ99" s="148"/>
      <c r="AR99" s="278"/>
      <c r="AS99" s="148"/>
      <c r="AT99" s="148"/>
      <c r="AU99" s="148"/>
      <c r="AV99" s="148"/>
      <c r="AW99" s="1128"/>
      <c r="AX99" s="1115"/>
      <c r="AY99" s="1115"/>
      <c r="AZ99" s="1115"/>
      <c r="BA99" s="1115"/>
      <c r="BB99" s="1115"/>
      <c r="BC99" s="1115"/>
      <c r="BD99" s="1115"/>
      <c r="BE99" s="1129"/>
      <c r="BF99" s="148"/>
      <c r="BG99" s="148"/>
      <c r="BH99" s="148"/>
      <c r="BI99" s="148"/>
      <c r="BJ99" s="279"/>
      <c r="BK99" s="148"/>
      <c r="BL99" s="148"/>
      <c r="BM99" s="278"/>
      <c r="BN99" s="148"/>
      <c r="BO99" s="148"/>
      <c r="BP99" s="148"/>
      <c r="BQ99" s="148"/>
      <c r="BR99" s="1128"/>
      <c r="BS99" s="1115"/>
      <c r="BT99" s="1115"/>
      <c r="BU99" s="1115"/>
      <c r="BV99" s="1115"/>
      <c r="BW99" s="1115"/>
      <c r="BX99" s="1115"/>
      <c r="BY99" s="1115"/>
      <c r="BZ99" s="1129"/>
      <c r="CA99" s="148"/>
      <c r="CB99" s="148"/>
      <c r="CC99" s="148"/>
      <c r="CD99" s="148"/>
      <c r="CE99" s="279"/>
      <c r="CF99" s="148"/>
      <c r="CG99" s="148"/>
      <c r="CH99" s="278"/>
      <c r="CI99" s="148"/>
      <c r="CJ99" s="148"/>
      <c r="CK99" s="148"/>
      <c r="CL99" s="148"/>
      <c r="CM99" s="1128"/>
      <c r="CN99" s="1115"/>
      <c r="CO99" s="1115"/>
      <c r="CP99" s="1115"/>
      <c r="CQ99" s="1115"/>
      <c r="CR99" s="1115"/>
      <c r="CS99" s="1115"/>
      <c r="CT99" s="1115"/>
      <c r="CU99" s="1129"/>
      <c r="CV99" s="148"/>
      <c r="CW99" s="148"/>
      <c r="CX99" s="148"/>
      <c r="CY99" s="148"/>
      <c r="CZ99" s="279"/>
      <c r="DA99" s="148"/>
      <c r="DB99" s="148"/>
      <c r="DC99" s="278"/>
      <c r="DD99" s="148"/>
      <c r="DE99" s="148"/>
      <c r="DF99" s="148"/>
      <c r="DG99" s="148"/>
      <c r="DH99" s="1128"/>
      <c r="DI99" s="1115"/>
      <c r="DJ99" s="1115"/>
      <c r="DK99" s="1115"/>
      <c r="DL99" s="1115"/>
      <c r="DM99" s="1115"/>
      <c r="DN99" s="1115"/>
      <c r="DO99" s="1115"/>
      <c r="DP99" s="1129"/>
      <c r="DQ99" s="148"/>
      <c r="DR99" s="148"/>
      <c r="DS99" s="148"/>
      <c r="DT99" s="148"/>
      <c r="DU99" s="279"/>
    </row>
    <row r="100" spans="1:125" ht="6" customHeight="1">
      <c r="A100" s="278"/>
      <c r="B100" s="148"/>
      <c r="C100" s="148"/>
      <c r="D100" s="148"/>
      <c r="E100" s="148"/>
      <c r="F100" s="148"/>
      <c r="G100" s="148"/>
      <c r="H100" s="148"/>
      <c r="I100" s="148"/>
      <c r="J100" s="148"/>
      <c r="K100" s="148"/>
      <c r="L100" s="148"/>
      <c r="M100" s="148"/>
      <c r="N100" s="148"/>
      <c r="O100" s="148"/>
      <c r="P100" s="148"/>
      <c r="Q100" s="148"/>
      <c r="R100" s="148"/>
      <c r="S100" s="148"/>
      <c r="T100" s="279"/>
      <c r="U100" s="148"/>
      <c r="V100" s="225"/>
      <c r="W100" s="278"/>
      <c r="X100" s="148"/>
      <c r="Y100" s="148"/>
      <c r="Z100" s="148"/>
      <c r="AA100" s="148"/>
      <c r="AB100" s="1130"/>
      <c r="AC100" s="1131"/>
      <c r="AD100" s="1131"/>
      <c r="AE100" s="1131"/>
      <c r="AF100" s="1131"/>
      <c r="AG100" s="1131"/>
      <c r="AH100" s="1131"/>
      <c r="AI100" s="1131"/>
      <c r="AJ100" s="1132"/>
      <c r="AK100" s="148"/>
      <c r="AL100" s="148"/>
      <c r="AM100" s="148"/>
      <c r="AN100" s="148"/>
      <c r="AO100" s="279"/>
      <c r="AP100" s="148"/>
      <c r="AQ100" s="148"/>
      <c r="AR100" s="278"/>
      <c r="AS100" s="148"/>
      <c r="AT100" s="148"/>
      <c r="AU100" s="148"/>
      <c r="AV100" s="148"/>
      <c r="AW100" s="1130"/>
      <c r="AX100" s="1131"/>
      <c r="AY100" s="1131"/>
      <c r="AZ100" s="1131"/>
      <c r="BA100" s="1131"/>
      <c r="BB100" s="1131"/>
      <c r="BC100" s="1131"/>
      <c r="BD100" s="1131"/>
      <c r="BE100" s="1132"/>
      <c r="BF100" s="148"/>
      <c r="BG100" s="148"/>
      <c r="BH100" s="148"/>
      <c r="BI100" s="148"/>
      <c r="BJ100" s="279"/>
      <c r="BK100" s="148"/>
      <c r="BL100" s="148"/>
      <c r="BM100" s="278"/>
      <c r="BN100" s="148"/>
      <c r="BO100" s="148"/>
      <c r="BP100" s="148"/>
      <c r="BQ100" s="148"/>
      <c r="BR100" s="1130"/>
      <c r="BS100" s="1131"/>
      <c r="BT100" s="1131"/>
      <c r="BU100" s="1131"/>
      <c r="BV100" s="1131"/>
      <c r="BW100" s="1131"/>
      <c r="BX100" s="1131"/>
      <c r="BY100" s="1131"/>
      <c r="BZ100" s="1132"/>
      <c r="CA100" s="148"/>
      <c r="CB100" s="148"/>
      <c r="CC100" s="148"/>
      <c r="CD100" s="148"/>
      <c r="CE100" s="279"/>
      <c r="CF100" s="148"/>
      <c r="CG100" s="148"/>
      <c r="CH100" s="278"/>
      <c r="CI100" s="148"/>
      <c r="CJ100" s="148"/>
      <c r="CK100" s="148"/>
      <c r="CL100" s="148"/>
      <c r="CM100" s="1130"/>
      <c r="CN100" s="1131"/>
      <c r="CO100" s="1131"/>
      <c r="CP100" s="1131"/>
      <c r="CQ100" s="1131"/>
      <c r="CR100" s="1131"/>
      <c r="CS100" s="1131"/>
      <c r="CT100" s="1131"/>
      <c r="CU100" s="1132"/>
      <c r="CV100" s="148"/>
      <c r="CW100" s="148"/>
      <c r="CX100" s="148"/>
      <c r="CY100" s="148"/>
      <c r="CZ100" s="279"/>
      <c r="DA100" s="148"/>
      <c r="DB100" s="148"/>
      <c r="DC100" s="278"/>
      <c r="DD100" s="148"/>
      <c r="DE100" s="148"/>
      <c r="DF100" s="148"/>
      <c r="DG100" s="148"/>
      <c r="DH100" s="1130"/>
      <c r="DI100" s="1131"/>
      <c r="DJ100" s="1131"/>
      <c r="DK100" s="1131"/>
      <c r="DL100" s="1131"/>
      <c r="DM100" s="1131"/>
      <c r="DN100" s="1131"/>
      <c r="DO100" s="1131"/>
      <c r="DP100" s="1132"/>
      <c r="DQ100" s="148"/>
      <c r="DR100" s="148"/>
      <c r="DS100" s="148"/>
      <c r="DT100" s="148"/>
      <c r="DU100" s="279"/>
    </row>
    <row r="101" spans="1:125" ht="6" customHeight="1">
      <c r="A101" s="278"/>
      <c r="B101" s="148"/>
      <c r="C101" s="148"/>
      <c r="D101" s="148"/>
      <c r="E101" s="148"/>
      <c r="F101" s="148"/>
      <c r="G101" s="148"/>
      <c r="H101" s="148"/>
      <c r="I101" s="148"/>
      <c r="J101" s="148"/>
      <c r="K101" s="148"/>
      <c r="L101" s="148"/>
      <c r="M101" s="148"/>
      <c r="N101" s="148"/>
      <c r="O101" s="148"/>
      <c r="P101" s="148"/>
      <c r="Q101" s="148"/>
      <c r="R101" s="148"/>
      <c r="S101" s="148"/>
      <c r="T101" s="279"/>
      <c r="U101" s="148"/>
      <c r="V101" s="225"/>
      <c r="W101" s="278"/>
      <c r="X101" s="148"/>
      <c r="Y101" s="148"/>
      <c r="Z101" s="148"/>
      <c r="AA101" s="148"/>
      <c r="AB101" s="148"/>
      <c r="AC101" s="148"/>
      <c r="AD101" s="148"/>
      <c r="AE101" s="148"/>
      <c r="AF101" s="148"/>
      <c r="AG101" s="148"/>
      <c r="AH101" s="148"/>
      <c r="AI101" s="148"/>
      <c r="AJ101" s="148"/>
      <c r="AK101" s="148"/>
      <c r="AL101" s="148"/>
      <c r="AM101" s="148"/>
      <c r="AN101" s="148"/>
      <c r="AO101" s="279"/>
      <c r="AP101" s="148"/>
      <c r="AQ101" s="148"/>
      <c r="AR101" s="278"/>
      <c r="AS101" s="148"/>
      <c r="AT101" s="148"/>
      <c r="AU101" s="148"/>
      <c r="AV101" s="148"/>
      <c r="AW101" s="148"/>
      <c r="AX101" s="148"/>
      <c r="AY101" s="148"/>
      <c r="AZ101" s="148"/>
      <c r="BA101" s="148"/>
      <c r="BB101" s="148"/>
      <c r="BC101" s="148"/>
      <c r="BD101" s="148"/>
      <c r="BE101" s="148"/>
      <c r="BF101" s="148"/>
      <c r="BG101" s="148"/>
      <c r="BH101" s="148"/>
      <c r="BI101" s="148"/>
      <c r="BJ101" s="279"/>
      <c r="BK101" s="148"/>
      <c r="BL101" s="148"/>
      <c r="BM101" s="278"/>
      <c r="BN101" s="148"/>
      <c r="BO101" s="148"/>
      <c r="BP101" s="148"/>
      <c r="BQ101" s="148"/>
      <c r="BR101" s="148"/>
      <c r="BS101" s="148"/>
      <c r="BT101" s="148"/>
      <c r="BU101" s="148"/>
      <c r="BV101" s="148"/>
      <c r="BW101" s="148"/>
      <c r="BX101" s="148"/>
      <c r="BY101" s="148"/>
      <c r="BZ101" s="148"/>
      <c r="CA101" s="148"/>
      <c r="CB101" s="148"/>
      <c r="CC101" s="148"/>
      <c r="CD101" s="148"/>
      <c r="CE101" s="279"/>
      <c r="CF101" s="148"/>
      <c r="CG101" s="148"/>
      <c r="CH101" s="278"/>
      <c r="CI101" s="148"/>
      <c r="CJ101" s="148"/>
      <c r="CK101" s="148"/>
      <c r="CL101" s="148"/>
      <c r="CM101" s="148"/>
      <c r="CN101" s="148"/>
      <c r="CO101" s="148"/>
      <c r="CP101" s="148"/>
      <c r="CQ101" s="148"/>
      <c r="CR101" s="148"/>
      <c r="CS101" s="148"/>
      <c r="CT101" s="148"/>
      <c r="CU101" s="148"/>
      <c r="CV101" s="148"/>
      <c r="CW101" s="148"/>
      <c r="CX101" s="148"/>
      <c r="CY101" s="148"/>
      <c r="CZ101" s="279"/>
      <c r="DA101" s="148"/>
      <c r="DB101" s="148"/>
      <c r="DC101" s="278"/>
      <c r="DD101" s="148"/>
      <c r="DE101" s="148"/>
      <c r="DF101" s="148"/>
      <c r="DG101" s="148"/>
      <c r="DH101" s="148"/>
      <c r="DI101" s="148"/>
      <c r="DJ101" s="148"/>
      <c r="DK101" s="148"/>
      <c r="DL101" s="148"/>
      <c r="DM101" s="148"/>
      <c r="DN101" s="148"/>
      <c r="DO101" s="148"/>
      <c r="DP101" s="148"/>
      <c r="DQ101" s="148"/>
      <c r="DR101" s="148"/>
      <c r="DS101" s="148"/>
      <c r="DT101" s="148"/>
      <c r="DU101" s="279"/>
    </row>
    <row r="102" spans="1:125" ht="6" customHeight="1">
      <c r="A102" s="278"/>
      <c r="B102" s="148"/>
      <c r="C102" s="148"/>
      <c r="D102" s="148"/>
      <c r="E102" s="148"/>
      <c r="F102" s="148"/>
      <c r="G102" s="148"/>
      <c r="H102" s="148"/>
      <c r="I102" s="148"/>
      <c r="J102" s="148"/>
      <c r="K102" s="148"/>
      <c r="L102" s="148"/>
      <c r="M102" s="148"/>
      <c r="N102" s="148"/>
      <c r="O102" s="148"/>
      <c r="P102" s="148"/>
      <c r="Q102" s="148"/>
      <c r="R102" s="148"/>
      <c r="S102" s="148"/>
      <c r="T102" s="279"/>
      <c r="U102" s="148"/>
      <c r="V102" s="225"/>
      <c r="W102" s="278"/>
      <c r="X102" s="148"/>
      <c r="Y102" s="148"/>
      <c r="Z102" s="148"/>
      <c r="AA102" s="148"/>
      <c r="AB102" s="148"/>
      <c r="AC102" s="148"/>
      <c r="AD102" s="148"/>
      <c r="AE102" s="148"/>
      <c r="AF102" s="148"/>
      <c r="AG102" s="148"/>
      <c r="AH102" s="148"/>
      <c r="AI102" s="148"/>
      <c r="AJ102" s="148"/>
      <c r="AK102" s="148"/>
      <c r="AL102" s="148"/>
      <c r="AM102" s="148"/>
      <c r="AN102" s="148"/>
      <c r="AO102" s="279"/>
      <c r="AP102" s="148"/>
      <c r="AQ102" s="148"/>
      <c r="AR102" s="278"/>
      <c r="AS102" s="148"/>
      <c r="AT102" s="148"/>
      <c r="AU102" s="148"/>
      <c r="AV102" s="148"/>
      <c r="AW102" s="148"/>
      <c r="AX102" s="148"/>
      <c r="AY102" s="148"/>
      <c r="AZ102" s="148"/>
      <c r="BA102" s="148"/>
      <c r="BB102" s="148"/>
      <c r="BC102" s="148"/>
      <c r="BD102" s="148"/>
      <c r="BE102" s="148"/>
      <c r="BF102" s="148"/>
      <c r="BG102" s="148"/>
      <c r="BH102" s="148"/>
      <c r="BI102" s="148"/>
      <c r="BJ102" s="279"/>
      <c r="BK102" s="148"/>
      <c r="BL102" s="148"/>
      <c r="BM102" s="278"/>
      <c r="BN102" s="148"/>
      <c r="BO102" s="148"/>
      <c r="BP102" s="148"/>
      <c r="BQ102" s="148"/>
      <c r="BR102" s="148"/>
      <c r="BS102" s="148"/>
      <c r="BT102" s="148"/>
      <c r="BU102" s="148"/>
      <c r="BV102" s="148"/>
      <c r="BW102" s="148"/>
      <c r="BX102" s="148"/>
      <c r="BY102" s="148"/>
      <c r="BZ102" s="148"/>
      <c r="CA102" s="148"/>
      <c r="CB102" s="148"/>
      <c r="CC102" s="148"/>
      <c r="CD102" s="148"/>
      <c r="CE102" s="279"/>
      <c r="CF102" s="148"/>
      <c r="CG102" s="148"/>
      <c r="CH102" s="278"/>
      <c r="CI102" s="148"/>
      <c r="CJ102" s="148"/>
      <c r="CK102" s="148"/>
      <c r="CL102" s="148"/>
      <c r="CM102" s="148"/>
      <c r="CN102" s="148"/>
      <c r="CO102" s="148"/>
      <c r="CP102" s="148"/>
      <c r="CQ102" s="148"/>
      <c r="CR102" s="148"/>
      <c r="CS102" s="148"/>
      <c r="CT102" s="148"/>
      <c r="CU102" s="148"/>
      <c r="CV102" s="148"/>
      <c r="CW102" s="148"/>
      <c r="CX102" s="148"/>
      <c r="CY102" s="148"/>
      <c r="CZ102" s="279"/>
      <c r="DA102" s="148"/>
      <c r="DB102" s="148"/>
      <c r="DC102" s="278"/>
      <c r="DD102" s="148"/>
      <c r="DE102" s="148"/>
      <c r="DF102" s="148"/>
      <c r="DG102" s="148"/>
      <c r="DH102" s="148"/>
      <c r="DI102" s="148"/>
      <c r="DJ102" s="148"/>
      <c r="DK102" s="148"/>
      <c r="DL102" s="148"/>
      <c r="DM102" s="148"/>
      <c r="DN102" s="148"/>
      <c r="DO102" s="148"/>
      <c r="DP102" s="148"/>
      <c r="DQ102" s="148"/>
      <c r="DR102" s="148"/>
      <c r="DS102" s="148"/>
      <c r="DT102" s="148"/>
      <c r="DU102" s="279"/>
    </row>
    <row r="103" spans="1:125" ht="6" customHeight="1">
      <c r="A103" s="280"/>
      <c r="B103" s="515"/>
      <c r="C103" s="281"/>
      <c r="D103" s="281"/>
      <c r="E103" s="281"/>
      <c r="F103" s="281"/>
      <c r="G103" s="281"/>
      <c r="H103" s="281"/>
      <c r="I103" s="281"/>
      <c r="J103" s="281"/>
      <c r="K103" s="281"/>
      <c r="L103" s="281"/>
      <c r="M103" s="281"/>
      <c r="N103" s="281"/>
      <c r="O103" s="281"/>
      <c r="P103" s="281"/>
      <c r="Q103" s="281"/>
      <c r="R103" s="281"/>
      <c r="S103" s="281"/>
      <c r="T103" s="282"/>
      <c r="U103" s="148"/>
      <c r="V103" s="225"/>
      <c r="W103" s="278"/>
      <c r="X103" s="148"/>
      <c r="Y103" s="148"/>
      <c r="Z103" s="148"/>
      <c r="AA103" s="148"/>
      <c r="AB103" s="148"/>
      <c r="AC103" s="148"/>
      <c r="AD103" s="148"/>
      <c r="AE103" s="148"/>
      <c r="AF103" s="148"/>
      <c r="AG103" s="148"/>
      <c r="AH103" s="148"/>
      <c r="AI103" s="148"/>
      <c r="AJ103" s="148"/>
      <c r="AK103" s="148"/>
      <c r="AL103" s="148"/>
      <c r="AM103" s="148"/>
      <c r="AN103" s="148"/>
      <c r="AO103" s="279"/>
      <c r="AP103" s="148"/>
      <c r="AQ103" s="148"/>
      <c r="AR103" s="278"/>
      <c r="AS103" s="148"/>
      <c r="AT103" s="148"/>
      <c r="AU103" s="148"/>
      <c r="AV103" s="148"/>
      <c r="AW103" s="148"/>
      <c r="AX103" s="148"/>
      <c r="AY103" s="148"/>
      <c r="AZ103" s="148"/>
      <c r="BA103" s="148"/>
      <c r="BB103" s="148"/>
      <c r="BC103" s="148"/>
      <c r="BD103" s="148"/>
      <c r="BE103" s="148"/>
      <c r="BF103" s="148"/>
      <c r="BG103" s="148"/>
      <c r="BH103" s="148"/>
      <c r="BI103" s="148"/>
      <c r="BJ103" s="279"/>
      <c r="BK103" s="148"/>
      <c r="BL103" s="148"/>
      <c r="BM103" s="278"/>
      <c r="BN103" s="148"/>
      <c r="BO103" s="148"/>
      <c r="BP103" s="148"/>
      <c r="BQ103" s="148"/>
      <c r="BR103" s="148"/>
      <c r="BS103" s="148"/>
      <c r="BT103" s="148"/>
      <c r="BU103" s="148"/>
      <c r="BV103" s="148"/>
      <c r="BW103" s="148"/>
      <c r="BX103" s="148"/>
      <c r="BY103" s="148"/>
      <c r="BZ103" s="148"/>
      <c r="CA103" s="148"/>
      <c r="CB103" s="148"/>
      <c r="CC103" s="148"/>
      <c r="CD103" s="148"/>
      <c r="CE103" s="279"/>
      <c r="CF103" s="148"/>
      <c r="CG103" s="148"/>
      <c r="CH103" s="278"/>
      <c r="CI103" s="148"/>
      <c r="CJ103" s="148"/>
      <c r="CK103" s="148"/>
      <c r="CL103" s="148"/>
      <c r="CM103" s="148"/>
      <c r="CN103" s="148"/>
      <c r="CO103" s="148"/>
      <c r="CP103" s="148"/>
      <c r="CQ103" s="148"/>
      <c r="CR103" s="148"/>
      <c r="CS103" s="148"/>
      <c r="CT103" s="148"/>
      <c r="CU103" s="148"/>
      <c r="CV103" s="148"/>
      <c r="CW103" s="148"/>
      <c r="CX103" s="148"/>
      <c r="CY103" s="148"/>
      <c r="CZ103" s="279"/>
      <c r="DA103" s="148"/>
      <c r="DB103" s="148"/>
      <c r="DC103" s="278"/>
      <c r="DD103" s="148"/>
      <c r="DE103" s="148"/>
      <c r="DF103" s="148"/>
      <c r="DG103" s="148"/>
      <c r="DH103" s="148"/>
      <c r="DI103" s="148"/>
      <c r="DJ103" s="148"/>
      <c r="DK103" s="148"/>
      <c r="DL103" s="148"/>
      <c r="DM103" s="148"/>
      <c r="DN103" s="148"/>
      <c r="DO103" s="148"/>
      <c r="DP103" s="148"/>
      <c r="DQ103" s="148"/>
      <c r="DR103" s="148"/>
      <c r="DS103" s="148"/>
      <c r="DT103" s="148"/>
      <c r="DU103" s="279"/>
    </row>
    <row r="104" spans="1:125" ht="6" customHeight="1">
      <c r="A104" s="497"/>
      <c r="B104" s="497"/>
      <c r="C104" s="497"/>
      <c r="D104" s="497"/>
      <c r="E104" s="497"/>
      <c r="F104" s="497"/>
      <c r="G104" s="497"/>
      <c r="H104" s="497"/>
      <c r="I104" s="497"/>
      <c r="J104" s="497"/>
      <c r="K104" s="497"/>
      <c r="L104" s="497"/>
      <c r="M104" s="497"/>
      <c r="N104" s="497"/>
      <c r="O104" s="497"/>
      <c r="P104" s="497"/>
      <c r="Q104" s="497"/>
      <c r="R104" s="497"/>
      <c r="S104" s="497"/>
      <c r="T104" s="497"/>
      <c r="U104" s="148"/>
      <c r="V104" s="225"/>
      <c r="W104" s="280"/>
      <c r="X104" s="281"/>
      <c r="Y104" s="281"/>
      <c r="Z104" s="281"/>
      <c r="AA104" s="281"/>
      <c r="AB104" s="281"/>
      <c r="AC104" s="281"/>
      <c r="AD104" s="281"/>
      <c r="AE104" s="281"/>
      <c r="AF104" s="281"/>
      <c r="AG104" s="281"/>
      <c r="AH104" s="281"/>
      <c r="AI104" s="281"/>
      <c r="AJ104" s="281"/>
      <c r="AK104" s="281"/>
      <c r="AL104" s="281"/>
      <c r="AM104" s="281"/>
      <c r="AN104" s="281"/>
      <c r="AO104" s="282"/>
      <c r="AP104" s="148"/>
      <c r="AQ104" s="148"/>
      <c r="AR104" s="280"/>
      <c r="AS104" s="281"/>
      <c r="AT104" s="281"/>
      <c r="AU104" s="281"/>
      <c r="AV104" s="281"/>
      <c r="AW104" s="281"/>
      <c r="AX104" s="281"/>
      <c r="AY104" s="281"/>
      <c r="AZ104" s="281"/>
      <c r="BA104" s="281"/>
      <c r="BB104" s="281"/>
      <c r="BC104" s="281"/>
      <c r="BD104" s="281"/>
      <c r="BE104" s="281"/>
      <c r="BF104" s="281"/>
      <c r="BG104" s="281"/>
      <c r="BH104" s="281"/>
      <c r="BI104" s="281"/>
      <c r="BJ104" s="282"/>
      <c r="BK104" s="148"/>
      <c r="BL104" s="148"/>
      <c r="BM104" s="280"/>
      <c r="BN104" s="281"/>
      <c r="BO104" s="281"/>
      <c r="BP104" s="281"/>
      <c r="BQ104" s="281"/>
      <c r="BR104" s="281"/>
      <c r="BS104" s="281"/>
      <c r="BT104" s="281"/>
      <c r="BU104" s="281"/>
      <c r="BV104" s="281"/>
      <c r="BW104" s="281"/>
      <c r="BX104" s="281"/>
      <c r="BY104" s="281"/>
      <c r="BZ104" s="281"/>
      <c r="CA104" s="281"/>
      <c r="CB104" s="281"/>
      <c r="CC104" s="281"/>
      <c r="CD104" s="281"/>
      <c r="CE104" s="282"/>
      <c r="CF104" s="148"/>
      <c r="CG104" s="148"/>
      <c r="CH104" s="280"/>
      <c r="CI104" s="281"/>
      <c r="CJ104" s="281"/>
      <c r="CK104" s="281"/>
      <c r="CL104" s="281"/>
      <c r="CM104" s="281"/>
      <c r="CN104" s="281"/>
      <c r="CO104" s="281"/>
      <c r="CP104" s="281"/>
      <c r="CQ104" s="281"/>
      <c r="CR104" s="281"/>
      <c r="CS104" s="281"/>
      <c r="CT104" s="281"/>
      <c r="CU104" s="281"/>
      <c r="CV104" s="281"/>
      <c r="CW104" s="281"/>
      <c r="CX104" s="281"/>
      <c r="CY104" s="281"/>
      <c r="CZ104" s="282"/>
      <c r="DA104" s="148"/>
      <c r="DB104" s="148"/>
      <c r="DC104" s="280"/>
      <c r="DD104" s="281"/>
      <c r="DE104" s="281"/>
      <c r="DF104" s="281"/>
      <c r="DG104" s="281"/>
      <c r="DH104" s="281"/>
      <c r="DI104" s="281"/>
      <c r="DJ104" s="281"/>
      <c r="DK104" s="281"/>
      <c r="DL104" s="281"/>
      <c r="DM104" s="281"/>
      <c r="DN104" s="281"/>
      <c r="DO104" s="281"/>
      <c r="DP104" s="281"/>
      <c r="DQ104" s="281"/>
      <c r="DR104" s="281"/>
      <c r="DS104" s="281"/>
      <c r="DT104" s="281"/>
      <c r="DU104" s="282"/>
    </row>
    <row r="105" spans="1:125" ht="6" customHeight="1">
      <c r="A105" s="516" t="s">
        <v>1125</v>
      </c>
      <c r="B105" s="516"/>
      <c r="C105" s="516"/>
      <c r="D105" s="516"/>
      <c r="E105" s="516"/>
      <c r="F105" s="516"/>
      <c r="G105" s="516"/>
      <c r="H105" s="516"/>
      <c r="I105" s="516"/>
      <c r="J105" s="516"/>
      <c r="K105" s="516"/>
      <c r="L105" s="516"/>
      <c r="M105" s="516"/>
      <c r="N105" s="516"/>
      <c r="O105" s="516"/>
      <c r="P105" s="516"/>
      <c r="Q105" s="516"/>
      <c r="R105" s="516"/>
      <c r="S105" s="516"/>
      <c r="T105" s="150"/>
      <c r="U105" s="148"/>
      <c r="V105" s="225"/>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row>
    <row r="106" spans="1:125" ht="6" customHeight="1">
      <c r="A106" s="1138"/>
      <c r="B106" s="1138"/>
      <c r="C106" s="1138"/>
      <c r="D106" s="1138"/>
      <c r="E106" s="1138"/>
      <c r="F106" s="1138"/>
      <c r="G106" s="1138"/>
      <c r="H106" s="1138"/>
      <c r="I106" s="1138"/>
      <c r="J106" s="1138"/>
      <c r="K106" s="1138"/>
      <c r="L106" s="1138"/>
      <c r="M106" s="1138"/>
      <c r="N106" s="1138"/>
      <c r="O106" s="1138"/>
      <c r="P106" s="1138"/>
      <c r="Q106" s="1138"/>
      <c r="R106" s="1138"/>
      <c r="S106" s="1138"/>
      <c r="T106" s="150"/>
      <c r="U106" s="148"/>
      <c r="V106" s="225"/>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row>
    <row r="107" spans="1:125" ht="6" customHeight="1">
      <c r="A107" s="1138"/>
      <c r="B107" s="1138"/>
      <c r="C107" s="1138"/>
      <c r="D107" s="1138"/>
      <c r="E107" s="1138"/>
      <c r="F107" s="1138"/>
      <c r="G107" s="1138"/>
      <c r="H107" s="1138"/>
      <c r="I107" s="1138"/>
      <c r="J107" s="1138"/>
      <c r="K107" s="1138"/>
      <c r="L107" s="1138"/>
      <c r="M107" s="1138"/>
      <c r="N107" s="1138"/>
      <c r="O107" s="1138"/>
      <c r="P107" s="1138"/>
      <c r="Q107" s="1138"/>
      <c r="R107" s="1138"/>
      <c r="S107" s="1138"/>
      <c r="T107" s="150"/>
      <c r="U107" s="148"/>
      <c r="V107" s="225"/>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row>
    <row r="108" spans="1:125" ht="6" customHeight="1">
      <c r="A108" s="1138"/>
      <c r="B108" s="1138"/>
      <c r="C108" s="1138"/>
      <c r="D108" s="1138"/>
      <c r="E108" s="1138"/>
      <c r="F108" s="1138"/>
      <c r="G108" s="1138"/>
      <c r="H108" s="1138"/>
      <c r="I108" s="1138"/>
      <c r="J108" s="1138"/>
      <c r="K108" s="1138"/>
      <c r="L108" s="1138"/>
      <c r="M108" s="1138"/>
      <c r="N108" s="1138"/>
      <c r="O108" s="1138"/>
      <c r="P108" s="1138"/>
      <c r="Q108" s="1138"/>
      <c r="R108" s="1138"/>
      <c r="S108" s="1138"/>
      <c r="T108" s="150"/>
      <c r="U108" s="148"/>
      <c r="V108" s="225"/>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row>
    <row r="109" spans="1:125" ht="6" customHeight="1">
      <c r="A109" s="1138"/>
      <c r="B109" s="1138"/>
      <c r="C109" s="1138"/>
      <c r="D109" s="1138"/>
      <c r="E109" s="1138"/>
      <c r="F109" s="1138"/>
      <c r="G109" s="1138"/>
      <c r="H109" s="1138"/>
      <c r="I109" s="1138"/>
      <c r="J109" s="1138"/>
      <c r="K109" s="1138"/>
      <c r="L109" s="1138"/>
      <c r="M109" s="1138"/>
      <c r="N109" s="1138"/>
      <c r="O109" s="1138"/>
      <c r="P109" s="1138"/>
      <c r="Q109" s="1138"/>
      <c r="R109" s="1138"/>
      <c r="S109" s="1138"/>
      <c r="T109" s="150"/>
      <c r="U109" s="148"/>
      <c r="V109" s="225"/>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row>
    <row r="110" spans="1:125" ht="6" customHeight="1">
      <c r="A110" s="1138"/>
      <c r="B110" s="1138"/>
      <c r="C110" s="1138"/>
      <c r="D110" s="1138"/>
      <c r="E110" s="1138"/>
      <c r="F110" s="1138"/>
      <c r="G110" s="1138"/>
      <c r="H110" s="1138"/>
      <c r="I110" s="1138"/>
      <c r="J110" s="1138"/>
      <c r="K110" s="1138"/>
      <c r="L110" s="1138"/>
      <c r="M110" s="1138"/>
      <c r="N110" s="1138"/>
      <c r="O110" s="1138"/>
      <c r="P110" s="1138"/>
      <c r="Q110" s="1138"/>
      <c r="R110" s="1138"/>
      <c r="S110" s="1138"/>
      <c r="T110" s="150"/>
      <c r="U110" s="148"/>
      <c r="V110" s="225"/>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row>
    <row r="111" spans="1:125" ht="6" customHeight="1">
      <c r="A111" s="1138"/>
      <c r="B111" s="1138"/>
      <c r="C111" s="1138"/>
      <c r="D111" s="1138"/>
      <c r="E111" s="1138"/>
      <c r="F111" s="1138"/>
      <c r="G111" s="1138"/>
      <c r="H111" s="1138"/>
      <c r="I111" s="1138"/>
      <c r="J111" s="1138"/>
      <c r="K111" s="1138"/>
      <c r="L111" s="1138"/>
      <c r="M111" s="1138"/>
      <c r="N111" s="1138"/>
      <c r="O111" s="1138"/>
      <c r="P111" s="1138"/>
      <c r="Q111" s="1138"/>
      <c r="R111" s="1138"/>
      <c r="S111" s="1138"/>
      <c r="T111" s="150"/>
      <c r="U111" s="148"/>
      <c r="V111" s="225"/>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row>
    <row r="112" spans="1:125" ht="6" customHeight="1">
      <c r="A112" s="497"/>
      <c r="B112" s="497"/>
      <c r="C112" s="497"/>
      <c r="D112" s="497"/>
      <c r="E112" s="497"/>
      <c r="F112" s="497"/>
      <c r="G112" s="497"/>
      <c r="H112" s="497"/>
      <c r="I112" s="497"/>
      <c r="J112" s="497"/>
      <c r="K112" s="497"/>
      <c r="L112" s="497"/>
      <c r="M112" s="497"/>
      <c r="N112" s="497"/>
      <c r="O112" s="497"/>
      <c r="P112" s="497"/>
      <c r="Q112" s="497"/>
      <c r="R112" s="497"/>
      <c r="S112" s="497"/>
      <c r="T112" s="497"/>
      <c r="U112" s="148"/>
      <c r="V112" s="225"/>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row>
    <row r="113" spans="1:125" ht="6" customHeight="1">
      <c r="A113" s="1135"/>
      <c r="B113" s="1135"/>
      <c r="C113" s="1135"/>
      <c r="D113" s="1135"/>
      <c r="E113" s="1135"/>
      <c r="F113" s="1139"/>
      <c r="G113" s="1139"/>
      <c r="H113" s="1139"/>
      <c r="I113" s="1139"/>
      <c r="J113" s="1139"/>
      <c r="K113" s="1139"/>
      <c r="L113" s="1139"/>
      <c r="M113" s="1139"/>
      <c r="N113" s="1139"/>
      <c r="O113" s="1139"/>
      <c r="P113" s="1139"/>
      <c r="Q113" s="1139"/>
      <c r="R113" s="1139"/>
      <c r="S113" s="1139"/>
      <c r="T113" s="186"/>
      <c r="U113" s="148"/>
      <c r="V113" s="225"/>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row>
    <row r="114" spans="1:125" ht="6" customHeight="1">
      <c r="A114" s="1135"/>
      <c r="B114" s="1135"/>
      <c r="C114" s="1135"/>
      <c r="D114" s="1135"/>
      <c r="E114" s="1135"/>
      <c r="F114" s="1139"/>
      <c r="G114" s="1139"/>
      <c r="H114" s="1139"/>
      <c r="I114" s="1139"/>
      <c r="J114" s="1139"/>
      <c r="K114" s="1139"/>
      <c r="L114" s="1139"/>
      <c r="M114" s="1139"/>
      <c r="N114" s="1139"/>
      <c r="O114" s="1139"/>
      <c r="P114" s="1139"/>
      <c r="Q114" s="1139"/>
      <c r="R114" s="1139"/>
      <c r="S114" s="1139"/>
      <c r="T114" s="186"/>
      <c r="U114" s="148"/>
      <c r="V114" s="225"/>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row>
    <row r="115" spans="1:125" ht="6" customHeight="1">
      <c r="A115" s="1135"/>
      <c r="B115" s="1135"/>
      <c r="C115" s="1135"/>
      <c r="D115" s="1135"/>
      <c r="E115" s="1135"/>
      <c r="F115" s="1139"/>
      <c r="G115" s="1139"/>
      <c r="H115" s="1139"/>
      <c r="I115" s="1139"/>
      <c r="J115" s="1139"/>
      <c r="K115" s="1139"/>
      <c r="L115" s="1139"/>
      <c r="M115" s="1139"/>
      <c r="N115" s="1139"/>
      <c r="O115" s="1139"/>
      <c r="P115" s="1139"/>
      <c r="Q115" s="1139"/>
      <c r="R115" s="1139"/>
      <c r="S115" s="1139"/>
      <c r="T115" s="186"/>
      <c r="U115" s="148"/>
      <c r="V115" s="225"/>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row>
    <row r="116" spans="1:125" ht="6" customHeight="1">
      <c r="A116" s="186"/>
      <c r="B116" s="186"/>
      <c r="C116" s="186"/>
      <c r="D116" s="186"/>
      <c r="E116" s="186"/>
      <c r="F116" s="1139"/>
      <c r="G116" s="1139"/>
      <c r="H116" s="1139"/>
      <c r="I116" s="1139"/>
      <c r="J116" s="1139"/>
      <c r="K116" s="1139"/>
      <c r="L116" s="1139"/>
      <c r="M116" s="1139"/>
      <c r="N116" s="1139"/>
      <c r="O116" s="1139"/>
      <c r="P116" s="1139"/>
      <c r="Q116" s="1139"/>
      <c r="R116" s="1139"/>
      <c r="S116" s="1139"/>
      <c r="T116" s="186"/>
      <c r="U116" s="148"/>
      <c r="V116" s="225"/>
      <c r="W116" s="1117" t="s">
        <v>486</v>
      </c>
      <c r="X116" s="1117"/>
      <c r="Y116" s="1117"/>
      <c r="Z116" s="1117"/>
      <c r="AA116" s="1117"/>
      <c r="AB116" s="1117"/>
      <c r="AC116" s="1117"/>
      <c r="AD116" s="1117"/>
      <c r="AE116" s="1119"/>
      <c r="AF116" s="1119"/>
      <c r="AG116" s="1119"/>
      <c r="AH116" s="1119"/>
      <c r="AI116" s="1119"/>
      <c r="AJ116" s="1119"/>
      <c r="AK116" s="1119"/>
      <c r="AL116" s="1119"/>
      <c r="AM116" s="1119"/>
      <c r="AN116" s="1119"/>
      <c r="AO116" s="1119"/>
      <c r="AP116" s="148"/>
      <c r="AQ116" s="148"/>
      <c r="AR116" s="1117" t="s">
        <v>486</v>
      </c>
      <c r="AS116" s="1117"/>
      <c r="AT116" s="1117"/>
      <c r="AU116" s="1117"/>
      <c r="AV116" s="1117"/>
      <c r="AW116" s="1117"/>
      <c r="AX116" s="1117"/>
      <c r="AY116" s="1117"/>
      <c r="AZ116" s="1119"/>
      <c r="BA116" s="1119"/>
      <c r="BB116" s="1119"/>
      <c r="BC116" s="1119"/>
      <c r="BD116" s="1119"/>
      <c r="BE116" s="1119"/>
      <c r="BF116" s="1119"/>
      <c r="BG116" s="1119"/>
      <c r="BH116" s="1119"/>
      <c r="BI116" s="1119"/>
      <c r="BJ116" s="1119"/>
      <c r="BK116" s="148"/>
      <c r="BL116" s="148"/>
      <c r="BM116" s="1117" t="s">
        <v>486</v>
      </c>
      <c r="BN116" s="1117"/>
      <c r="BO116" s="1117"/>
      <c r="BP116" s="1117"/>
      <c r="BQ116" s="1117"/>
      <c r="BR116" s="1117"/>
      <c r="BS116" s="1117"/>
      <c r="BT116" s="1117"/>
      <c r="BU116" s="1119"/>
      <c r="BV116" s="1119"/>
      <c r="BW116" s="1119"/>
      <c r="BX116" s="1119"/>
      <c r="BY116" s="1119"/>
      <c r="BZ116" s="1119"/>
      <c r="CA116" s="1119"/>
      <c r="CB116" s="1119"/>
      <c r="CC116" s="1119"/>
      <c r="CD116" s="1119"/>
      <c r="CE116" s="1119"/>
      <c r="CF116" s="148"/>
      <c r="CG116" s="148"/>
      <c r="CH116" s="1117" t="s">
        <v>486</v>
      </c>
      <c r="CI116" s="1117"/>
      <c r="CJ116" s="1117"/>
      <c r="CK116" s="1117"/>
      <c r="CL116" s="1117"/>
      <c r="CM116" s="1117"/>
      <c r="CN116" s="1117"/>
      <c r="CO116" s="1117"/>
      <c r="CP116" s="1119"/>
      <c r="CQ116" s="1119"/>
      <c r="CR116" s="1119"/>
      <c r="CS116" s="1119"/>
      <c r="CT116" s="1119"/>
      <c r="CU116" s="1119"/>
      <c r="CV116" s="1119"/>
      <c r="CW116" s="1119"/>
      <c r="CX116" s="1119"/>
      <c r="CY116" s="1119"/>
      <c r="CZ116" s="1119"/>
      <c r="DA116" s="148"/>
      <c r="DB116" s="148"/>
      <c r="DC116" s="1117" t="s">
        <v>486</v>
      </c>
      <c r="DD116" s="1117"/>
      <c r="DE116" s="1117"/>
      <c r="DF116" s="1117"/>
      <c r="DG116" s="1117"/>
      <c r="DH116" s="1117"/>
      <c r="DI116" s="1117"/>
      <c r="DJ116" s="1117"/>
      <c r="DK116" s="1119"/>
      <c r="DL116" s="1119"/>
      <c r="DM116" s="1119"/>
      <c r="DN116" s="1119"/>
      <c r="DO116" s="1119"/>
      <c r="DP116" s="1119"/>
      <c r="DQ116" s="1119"/>
      <c r="DR116" s="1119"/>
      <c r="DS116" s="1119"/>
      <c r="DT116" s="1119"/>
      <c r="DU116" s="1119"/>
    </row>
    <row r="117" spans="1:125" ht="6" customHeight="1">
      <c r="A117" s="186"/>
      <c r="B117" s="186"/>
      <c r="C117" s="186"/>
      <c r="D117" s="186"/>
      <c r="E117" s="186"/>
      <c r="F117" s="1139"/>
      <c r="G117" s="1139"/>
      <c r="H117" s="1139"/>
      <c r="I117" s="1139"/>
      <c r="J117" s="1139"/>
      <c r="K117" s="1139"/>
      <c r="L117" s="1139"/>
      <c r="M117" s="1139"/>
      <c r="N117" s="1139"/>
      <c r="O117" s="1139"/>
      <c r="P117" s="1139"/>
      <c r="Q117" s="1139"/>
      <c r="R117" s="1139"/>
      <c r="S117" s="1139"/>
      <c r="T117" s="186"/>
      <c r="U117" s="148"/>
      <c r="V117" s="225"/>
      <c r="W117" s="1117"/>
      <c r="X117" s="1117"/>
      <c r="Y117" s="1117"/>
      <c r="Z117" s="1117"/>
      <c r="AA117" s="1117"/>
      <c r="AB117" s="1117"/>
      <c r="AC117" s="1117"/>
      <c r="AD117" s="1117"/>
      <c r="AE117" s="1119"/>
      <c r="AF117" s="1119"/>
      <c r="AG117" s="1119"/>
      <c r="AH117" s="1119"/>
      <c r="AI117" s="1119"/>
      <c r="AJ117" s="1119"/>
      <c r="AK117" s="1119"/>
      <c r="AL117" s="1119"/>
      <c r="AM117" s="1119"/>
      <c r="AN117" s="1119"/>
      <c r="AO117" s="1119"/>
      <c r="AP117" s="148"/>
      <c r="AQ117" s="148"/>
      <c r="AR117" s="1117"/>
      <c r="AS117" s="1117"/>
      <c r="AT117" s="1117"/>
      <c r="AU117" s="1117"/>
      <c r="AV117" s="1117"/>
      <c r="AW117" s="1117"/>
      <c r="AX117" s="1117"/>
      <c r="AY117" s="1117"/>
      <c r="AZ117" s="1119"/>
      <c r="BA117" s="1119"/>
      <c r="BB117" s="1119"/>
      <c r="BC117" s="1119"/>
      <c r="BD117" s="1119"/>
      <c r="BE117" s="1119"/>
      <c r="BF117" s="1119"/>
      <c r="BG117" s="1119"/>
      <c r="BH117" s="1119"/>
      <c r="BI117" s="1119"/>
      <c r="BJ117" s="1119"/>
      <c r="BK117" s="148"/>
      <c r="BL117" s="148"/>
      <c r="BM117" s="1117"/>
      <c r="BN117" s="1117"/>
      <c r="BO117" s="1117"/>
      <c r="BP117" s="1117"/>
      <c r="BQ117" s="1117"/>
      <c r="BR117" s="1117"/>
      <c r="BS117" s="1117"/>
      <c r="BT117" s="1117"/>
      <c r="BU117" s="1119"/>
      <c r="BV117" s="1119"/>
      <c r="BW117" s="1119"/>
      <c r="BX117" s="1119"/>
      <c r="BY117" s="1119"/>
      <c r="BZ117" s="1119"/>
      <c r="CA117" s="1119"/>
      <c r="CB117" s="1119"/>
      <c r="CC117" s="1119"/>
      <c r="CD117" s="1119"/>
      <c r="CE117" s="1119"/>
      <c r="CF117" s="148"/>
      <c r="CG117" s="148"/>
      <c r="CH117" s="1117"/>
      <c r="CI117" s="1117"/>
      <c r="CJ117" s="1117"/>
      <c r="CK117" s="1117"/>
      <c r="CL117" s="1117"/>
      <c r="CM117" s="1117"/>
      <c r="CN117" s="1117"/>
      <c r="CO117" s="1117"/>
      <c r="CP117" s="1119"/>
      <c r="CQ117" s="1119"/>
      <c r="CR117" s="1119"/>
      <c r="CS117" s="1119"/>
      <c r="CT117" s="1119"/>
      <c r="CU117" s="1119"/>
      <c r="CV117" s="1119"/>
      <c r="CW117" s="1119"/>
      <c r="CX117" s="1119"/>
      <c r="CY117" s="1119"/>
      <c r="CZ117" s="1119"/>
      <c r="DA117" s="148"/>
      <c r="DB117" s="148"/>
      <c r="DC117" s="1117"/>
      <c r="DD117" s="1117"/>
      <c r="DE117" s="1117"/>
      <c r="DF117" s="1117"/>
      <c r="DG117" s="1117"/>
      <c r="DH117" s="1117"/>
      <c r="DI117" s="1117"/>
      <c r="DJ117" s="1117"/>
      <c r="DK117" s="1119"/>
      <c r="DL117" s="1119"/>
      <c r="DM117" s="1119"/>
      <c r="DN117" s="1119"/>
      <c r="DO117" s="1119"/>
      <c r="DP117" s="1119"/>
      <c r="DQ117" s="1119"/>
      <c r="DR117" s="1119"/>
      <c r="DS117" s="1119"/>
      <c r="DT117" s="1119"/>
      <c r="DU117" s="1119"/>
    </row>
    <row r="118" spans="1:125" ht="6" customHeight="1">
      <c r="A118" s="186"/>
      <c r="B118" s="186"/>
      <c r="C118" s="186"/>
      <c r="D118" s="186"/>
      <c r="E118" s="186"/>
      <c r="F118" s="1139"/>
      <c r="G118" s="1139"/>
      <c r="H118" s="1139"/>
      <c r="I118" s="1139"/>
      <c r="J118" s="1139"/>
      <c r="K118" s="1139"/>
      <c r="L118" s="1139"/>
      <c r="M118" s="1139"/>
      <c r="N118" s="1139"/>
      <c r="O118" s="1139"/>
      <c r="P118" s="1139"/>
      <c r="Q118" s="1139"/>
      <c r="R118" s="1139"/>
      <c r="S118" s="1139"/>
      <c r="T118" s="186"/>
      <c r="U118" s="148"/>
      <c r="V118" s="225"/>
      <c r="W118" s="1117"/>
      <c r="X118" s="1117"/>
      <c r="Y118" s="1117"/>
      <c r="Z118" s="1117"/>
      <c r="AA118" s="1117"/>
      <c r="AB118" s="1117"/>
      <c r="AC118" s="1117"/>
      <c r="AD118" s="1117"/>
      <c r="AE118" s="1119"/>
      <c r="AF118" s="1119"/>
      <c r="AG118" s="1119"/>
      <c r="AH118" s="1119"/>
      <c r="AI118" s="1119"/>
      <c r="AJ118" s="1119"/>
      <c r="AK118" s="1119"/>
      <c r="AL118" s="1119"/>
      <c r="AM118" s="1119"/>
      <c r="AN118" s="1119"/>
      <c r="AO118" s="1119"/>
      <c r="AP118" s="148"/>
      <c r="AQ118" s="148"/>
      <c r="AR118" s="1117"/>
      <c r="AS118" s="1117"/>
      <c r="AT118" s="1117"/>
      <c r="AU118" s="1117"/>
      <c r="AV118" s="1117"/>
      <c r="AW118" s="1117"/>
      <c r="AX118" s="1117"/>
      <c r="AY118" s="1117"/>
      <c r="AZ118" s="1119"/>
      <c r="BA118" s="1119"/>
      <c r="BB118" s="1119"/>
      <c r="BC118" s="1119"/>
      <c r="BD118" s="1119"/>
      <c r="BE118" s="1119"/>
      <c r="BF118" s="1119"/>
      <c r="BG118" s="1119"/>
      <c r="BH118" s="1119"/>
      <c r="BI118" s="1119"/>
      <c r="BJ118" s="1119"/>
      <c r="BK118" s="148"/>
      <c r="BL118" s="148"/>
      <c r="BM118" s="1117"/>
      <c r="BN118" s="1117"/>
      <c r="BO118" s="1117"/>
      <c r="BP118" s="1117"/>
      <c r="BQ118" s="1117"/>
      <c r="BR118" s="1117"/>
      <c r="BS118" s="1117"/>
      <c r="BT118" s="1117"/>
      <c r="BU118" s="1119"/>
      <c r="BV118" s="1119"/>
      <c r="BW118" s="1119"/>
      <c r="BX118" s="1119"/>
      <c r="BY118" s="1119"/>
      <c r="BZ118" s="1119"/>
      <c r="CA118" s="1119"/>
      <c r="CB118" s="1119"/>
      <c r="CC118" s="1119"/>
      <c r="CD118" s="1119"/>
      <c r="CE118" s="1119"/>
      <c r="CF118" s="148"/>
      <c r="CG118" s="148"/>
      <c r="CH118" s="1117"/>
      <c r="CI118" s="1117"/>
      <c r="CJ118" s="1117"/>
      <c r="CK118" s="1117"/>
      <c r="CL118" s="1117"/>
      <c r="CM118" s="1117"/>
      <c r="CN118" s="1117"/>
      <c r="CO118" s="1117"/>
      <c r="CP118" s="1119"/>
      <c r="CQ118" s="1119"/>
      <c r="CR118" s="1119"/>
      <c r="CS118" s="1119"/>
      <c r="CT118" s="1119"/>
      <c r="CU118" s="1119"/>
      <c r="CV118" s="1119"/>
      <c r="CW118" s="1119"/>
      <c r="CX118" s="1119"/>
      <c r="CY118" s="1119"/>
      <c r="CZ118" s="1119"/>
      <c r="DA118" s="148"/>
      <c r="DB118" s="148"/>
      <c r="DC118" s="1117"/>
      <c r="DD118" s="1117"/>
      <c r="DE118" s="1117"/>
      <c r="DF118" s="1117"/>
      <c r="DG118" s="1117"/>
      <c r="DH118" s="1117"/>
      <c r="DI118" s="1117"/>
      <c r="DJ118" s="1117"/>
      <c r="DK118" s="1119"/>
      <c r="DL118" s="1119"/>
      <c r="DM118" s="1119"/>
      <c r="DN118" s="1119"/>
      <c r="DO118" s="1119"/>
      <c r="DP118" s="1119"/>
      <c r="DQ118" s="1119"/>
      <c r="DR118" s="1119"/>
      <c r="DS118" s="1119"/>
      <c r="DT118" s="1119"/>
      <c r="DU118" s="1119"/>
    </row>
    <row r="119" spans="1:125" ht="6" customHeight="1">
      <c r="A119" s="186"/>
      <c r="B119" s="186"/>
      <c r="C119" s="186"/>
      <c r="D119" s="186"/>
      <c r="E119" s="186"/>
      <c r="F119" s="1139"/>
      <c r="G119" s="1139"/>
      <c r="H119" s="1139"/>
      <c r="I119" s="1139"/>
      <c r="J119" s="1139"/>
      <c r="K119" s="1139"/>
      <c r="L119" s="1139"/>
      <c r="M119" s="1139"/>
      <c r="N119" s="1139"/>
      <c r="O119" s="1139"/>
      <c r="P119" s="1139"/>
      <c r="Q119" s="1139"/>
      <c r="R119" s="1139"/>
      <c r="S119" s="1139"/>
      <c r="T119" s="186"/>
      <c r="U119" s="148"/>
      <c r="V119" s="225"/>
      <c r="W119" s="1117" t="s">
        <v>488</v>
      </c>
      <c r="X119" s="1117"/>
      <c r="Y119" s="1117"/>
      <c r="Z119" s="1117"/>
      <c r="AA119" s="1117"/>
      <c r="AB119" s="1117"/>
      <c r="AC119" s="1117"/>
      <c r="AD119" s="1117"/>
      <c r="AE119" s="1119"/>
      <c r="AF119" s="1119"/>
      <c r="AG119" s="1119"/>
      <c r="AH119" s="1119"/>
      <c r="AI119" s="1119"/>
      <c r="AJ119" s="1119"/>
      <c r="AK119" s="1119"/>
      <c r="AL119" s="1119"/>
      <c r="AM119" s="1119"/>
      <c r="AN119" s="1119"/>
      <c r="AO119" s="1119"/>
      <c r="AP119" s="148"/>
      <c r="AQ119" s="148"/>
      <c r="AR119" s="1117" t="s">
        <v>488</v>
      </c>
      <c r="AS119" s="1117"/>
      <c r="AT119" s="1117"/>
      <c r="AU119" s="1117"/>
      <c r="AV119" s="1117"/>
      <c r="AW119" s="1117"/>
      <c r="AX119" s="1117"/>
      <c r="AY119" s="1117"/>
      <c r="AZ119" s="1119"/>
      <c r="BA119" s="1119"/>
      <c r="BB119" s="1119"/>
      <c r="BC119" s="1119"/>
      <c r="BD119" s="1119"/>
      <c r="BE119" s="1119"/>
      <c r="BF119" s="1119"/>
      <c r="BG119" s="1119"/>
      <c r="BH119" s="1119"/>
      <c r="BI119" s="1119"/>
      <c r="BJ119" s="1119"/>
      <c r="BK119" s="148"/>
      <c r="BL119" s="148"/>
      <c r="BM119" s="1117" t="s">
        <v>488</v>
      </c>
      <c r="BN119" s="1117"/>
      <c r="BO119" s="1117"/>
      <c r="BP119" s="1117"/>
      <c r="BQ119" s="1117"/>
      <c r="BR119" s="1117"/>
      <c r="BS119" s="1117"/>
      <c r="BT119" s="1117"/>
      <c r="BU119" s="1119"/>
      <c r="BV119" s="1119"/>
      <c r="BW119" s="1119"/>
      <c r="BX119" s="1119"/>
      <c r="BY119" s="1119"/>
      <c r="BZ119" s="1119"/>
      <c r="CA119" s="1119"/>
      <c r="CB119" s="1119"/>
      <c r="CC119" s="1119"/>
      <c r="CD119" s="1119"/>
      <c r="CE119" s="1119"/>
      <c r="CF119" s="148"/>
      <c r="CG119" s="148"/>
      <c r="CH119" s="1117" t="s">
        <v>488</v>
      </c>
      <c r="CI119" s="1117"/>
      <c r="CJ119" s="1117"/>
      <c r="CK119" s="1117"/>
      <c r="CL119" s="1117"/>
      <c r="CM119" s="1117"/>
      <c r="CN119" s="1117"/>
      <c r="CO119" s="1117"/>
      <c r="CP119" s="1119"/>
      <c r="CQ119" s="1119"/>
      <c r="CR119" s="1119"/>
      <c r="CS119" s="1119"/>
      <c r="CT119" s="1119"/>
      <c r="CU119" s="1119"/>
      <c r="CV119" s="1119"/>
      <c r="CW119" s="1119"/>
      <c r="CX119" s="1119"/>
      <c r="CY119" s="1119"/>
      <c r="CZ119" s="1119"/>
      <c r="DA119" s="148"/>
      <c r="DB119" s="148"/>
      <c r="DC119" s="1117" t="s">
        <v>488</v>
      </c>
      <c r="DD119" s="1117"/>
      <c r="DE119" s="1117"/>
      <c r="DF119" s="1117"/>
      <c r="DG119" s="1117"/>
      <c r="DH119" s="1117"/>
      <c r="DI119" s="1117"/>
      <c r="DJ119" s="1117"/>
      <c r="DK119" s="1119"/>
      <c r="DL119" s="1119"/>
      <c r="DM119" s="1119"/>
      <c r="DN119" s="1119"/>
      <c r="DO119" s="1119"/>
      <c r="DP119" s="1119"/>
      <c r="DQ119" s="1119"/>
      <c r="DR119" s="1119"/>
      <c r="DS119" s="1119"/>
      <c r="DT119" s="1119"/>
      <c r="DU119" s="1119"/>
    </row>
    <row r="120" spans="1:125" ht="6" customHeight="1">
      <c r="A120" s="1139"/>
      <c r="B120" s="1139"/>
      <c r="C120" s="1139"/>
      <c r="D120" s="1139"/>
      <c r="E120" s="1139"/>
      <c r="F120" s="1139"/>
      <c r="G120" s="1139"/>
      <c r="H120" s="1139"/>
      <c r="I120" s="1139"/>
      <c r="J120" s="1139"/>
      <c r="K120" s="1139"/>
      <c r="L120" s="1139"/>
      <c r="M120" s="1139"/>
      <c r="N120" s="1139"/>
      <c r="O120" s="1139"/>
      <c r="P120" s="1139"/>
      <c r="Q120" s="1139"/>
      <c r="R120" s="1139"/>
      <c r="S120" s="1139"/>
      <c r="T120" s="186"/>
      <c r="U120" s="148"/>
      <c r="V120" s="225"/>
      <c r="W120" s="1117"/>
      <c r="X120" s="1117"/>
      <c r="Y120" s="1117"/>
      <c r="Z120" s="1117"/>
      <c r="AA120" s="1117"/>
      <c r="AB120" s="1117"/>
      <c r="AC120" s="1117"/>
      <c r="AD120" s="1117"/>
      <c r="AE120" s="1119"/>
      <c r="AF120" s="1119"/>
      <c r="AG120" s="1119"/>
      <c r="AH120" s="1119"/>
      <c r="AI120" s="1119"/>
      <c r="AJ120" s="1119"/>
      <c r="AK120" s="1119"/>
      <c r="AL120" s="1119"/>
      <c r="AM120" s="1119"/>
      <c r="AN120" s="1119"/>
      <c r="AO120" s="1119"/>
      <c r="AP120" s="148"/>
      <c r="AQ120" s="148"/>
      <c r="AR120" s="1117"/>
      <c r="AS120" s="1117"/>
      <c r="AT120" s="1117"/>
      <c r="AU120" s="1117"/>
      <c r="AV120" s="1117"/>
      <c r="AW120" s="1117"/>
      <c r="AX120" s="1117"/>
      <c r="AY120" s="1117"/>
      <c r="AZ120" s="1119"/>
      <c r="BA120" s="1119"/>
      <c r="BB120" s="1119"/>
      <c r="BC120" s="1119"/>
      <c r="BD120" s="1119"/>
      <c r="BE120" s="1119"/>
      <c r="BF120" s="1119"/>
      <c r="BG120" s="1119"/>
      <c r="BH120" s="1119"/>
      <c r="BI120" s="1119"/>
      <c r="BJ120" s="1119"/>
      <c r="BK120" s="148"/>
      <c r="BL120" s="148"/>
      <c r="BM120" s="1117"/>
      <c r="BN120" s="1117"/>
      <c r="BO120" s="1117"/>
      <c r="BP120" s="1117"/>
      <c r="BQ120" s="1117"/>
      <c r="BR120" s="1117"/>
      <c r="BS120" s="1117"/>
      <c r="BT120" s="1117"/>
      <c r="BU120" s="1119"/>
      <c r="BV120" s="1119"/>
      <c r="BW120" s="1119"/>
      <c r="BX120" s="1119"/>
      <c r="BY120" s="1119"/>
      <c r="BZ120" s="1119"/>
      <c r="CA120" s="1119"/>
      <c r="CB120" s="1119"/>
      <c r="CC120" s="1119"/>
      <c r="CD120" s="1119"/>
      <c r="CE120" s="1119"/>
      <c r="CF120" s="148"/>
      <c r="CG120" s="148"/>
      <c r="CH120" s="1117"/>
      <c r="CI120" s="1117"/>
      <c r="CJ120" s="1117"/>
      <c r="CK120" s="1117"/>
      <c r="CL120" s="1117"/>
      <c r="CM120" s="1117"/>
      <c r="CN120" s="1117"/>
      <c r="CO120" s="1117"/>
      <c r="CP120" s="1119"/>
      <c r="CQ120" s="1119"/>
      <c r="CR120" s="1119"/>
      <c r="CS120" s="1119"/>
      <c r="CT120" s="1119"/>
      <c r="CU120" s="1119"/>
      <c r="CV120" s="1119"/>
      <c r="CW120" s="1119"/>
      <c r="CX120" s="1119"/>
      <c r="CY120" s="1119"/>
      <c r="CZ120" s="1119"/>
      <c r="DA120" s="148"/>
      <c r="DB120" s="148"/>
      <c r="DC120" s="1117"/>
      <c r="DD120" s="1117"/>
      <c r="DE120" s="1117"/>
      <c r="DF120" s="1117"/>
      <c r="DG120" s="1117"/>
      <c r="DH120" s="1117"/>
      <c r="DI120" s="1117"/>
      <c r="DJ120" s="1117"/>
      <c r="DK120" s="1119"/>
      <c r="DL120" s="1119"/>
      <c r="DM120" s="1119"/>
      <c r="DN120" s="1119"/>
      <c r="DO120" s="1119"/>
      <c r="DP120" s="1119"/>
      <c r="DQ120" s="1119"/>
      <c r="DR120" s="1119"/>
      <c r="DS120" s="1119"/>
      <c r="DT120" s="1119"/>
      <c r="DU120" s="1119"/>
    </row>
    <row r="121" spans="1:125" ht="6" customHeight="1">
      <c r="A121" s="1139"/>
      <c r="B121" s="1139"/>
      <c r="C121" s="1139"/>
      <c r="D121" s="1139"/>
      <c r="E121" s="1139"/>
      <c r="F121" s="1139"/>
      <c r="G121" s="1139"/>
      <c r="H121" s="1139"/>
      <c r="I121" s="1139"/>
      <c r="J121" s="1139"/>
      <c r="K121" s="1139"/>
      <c r="L121" s="1139"/>
      <c r="M121" s="1139"/>
      <c r="N121" s="1139"/>
      <c r="O121" s="1139"/>
      <c r="P121" s="1139"/>
      <c r="Q121" s="1139"/>
      <c r="R121" s="1139"/>
      <c r="S121" s="1139"/>
      <c r="T121" s="186"/>
      <c r="U121" s="148"/>
      <c r="V121" s="225"/>
      <c r="W121" s="1117"/>
      <c r="X121" s="1117"/>
      <c r="Y121" s="1117"/>
      <c r="Z121" s="1117"/>
      <c r="AA121" s="1117"/>
      <c r="AB121" s="1117"/>
      <c r="AC121" s="1117"/>
      <c r="AD121" s="1117"/>
      <c r="AE121" s="1119"/>
      <c r="AF121" s="1119"/>
      <c r="AG121" s="1119"/>
      <c r="AH121" s="1119"/>
      <c r="AI121" s="1119"/>
      <c r="AJ121" s="1119"/>
      <c r="AK121" s="1119"/>
      <c r="AL121" s="1119"/>
      <c r="AM121" s="1119"/>
      <c r="AN121" s="1119"/>
      <c r="AO121" s="1119"/>
      <c r="AP121" s="148"/>
      <c r="AQ121" s="148"/>
      <c r="AR121" s="1117"/>
      <c r="AS121" s="1117"/>
      <c r="AT121" s="1117"/>
      <c r="AU121" s="1117"/>
      <c r="AV121" s="1117"/>
      <c r="AW121" s="1117"/>
      <c r="AX121" s="1117"/>
      <c r="AY121" s="1117"/>
      <c r="AZ121" s="1119"/>
      <c r="BA121" s="1119"/>
      <c r="BB121" s="1119"/>
      <c r="BC121" s="1119"/>
      <c r="BD121" s="1119"/>
      <c r="BE121" s="1119"/>
      <c r="BF121" s="1119"/>
      <c r="BG121" s="1119"/>
      <c r="BH121" s="1119"/>
      <c r="BI121" s="1119"/>
      <c r="BJ121" s="1119"/>
      <c r="BK121" s="148"/>
      <c r="BL121" s="148"/>
      <c r="BM121" s="1117"/>
      <c r="BN121" s="1117"/>
      <c r="BO121" s="1117"/>
      <c r="BP121" s="1117"/>
      <c r="BQ121" s="1117"/>
      <c r="BR121" s="1117"/>
      <c r="BS121" s="1117"/>
      <c r="BT121" s="1117"/>
      <c r="BU121" s="1119"/>
      <c r="BV121" s="1119"/>
      <c r="BW121" s="1119"/>
      <c r="BX121" s="1119"/>
      <c r="BY121" s="1119"/>
      <c r="BZ121" s="1119"/>
      <c r="CA121" s="1119"/>
      <c r="CB121" s="1119"/>
      <c r="CC121" s="1119"/>
      <c r="CD121" s="1119"/>
      <c r="CE121" s="1119"/>
      <c r="CF121" s="148"/>
      <c r="CG121" s="148"/>
      <c r="CH121" s="1117"/>
      <c r="CI121" s="1117"/>
      <c r="CJ121" s="1117"/>
      <c r="CK121" s="1117"/>
      <c r="CL121" s="1117"/>
      <c r="CM121" s="1117"/>
      <c r="CN121" s="1117"/>
      <c r="CO121" s="1117"/>
      <c r="CP121" s="1119"/>
      <c r="CQ121" s="1119"/>
      <c r="CR121" s="1119"/>
      <c r="CS121" s="1119"/>
      <c r="CT121" s="1119"/>
      <c r="CU121" s="1119"/>
      <c r="CV121" s="1119"/>
      <c r="CW121" s="1119"/>
      <c r="CX121" s="1119"/>
      <c r="CY121" s="1119"/>
      <c r="CZ121" s="1119"/>
      <c r="DA121" s="148"/>
      <c r="DB121" s="148"/>
      <c r="DC121" s="1117"/>
      <c r="DD121" s="1117"/>
      <c r="DE121" s="1117"/>
      <c r="DF121" s="1117"/>
      <c r="DG121" s="1117"/>
      <c r="DH121" s="1117"/>
      <c r="DI121" s="1117"/>
      <c r="DJ121" s="1117"/>
      <c r="DK121" s="1119"/>
      <c r="DL121" s="1119"/>
      <c r="DM121" s="1119"/>
      <c r="DN121" s="1119"/>
      <c r="DO121" s="1119"/>
      <c r="DP121" s="1119"/>
      <c r="DQ121" s="1119"/>
      <c r="DR121" s="1119"/>
      <c r="DS121" s="1119"/>
      <c r="DT121" s="1119"/>
      <c r="DU121" s="1119"/>
    </row>
    <row r="122" spans="1:125" ht="6" customHeight="1">
      <c r="A122" s="1139"/>
      <c r="B122" s="1139"/>
      <c r="C122" s="1139"/>
      <c r="D122" s="1139"/>
      <c r="E122" s="1139"/>
      <c r="F122" s="1139"/>
      <c r="G122" s="1139"/>
      <c r="H122" s="1139"/>
      <c r="I122" s="1139"/>
      <c r="J122" s="1139"/>
      <c r="K122" s="1139"/>
      <c r="L122" s="1139"/>
      <c r="M122" s="1139"/>
      <c r="N122" s="1139"/>
      <c r="O122" s="1139"/>
      <c r="P122" s="1139"/>
      <c r="Q122" s="1139"/>
      <c r="R122" s="1139"/>
      <c r="S122" s="1139"/>
      <c r="T122" s="186"/>
      <c r="U122" s="148"/>
      <c r="V122" s="225"/>
      <c r="W122" s="1117" t="s">
        <v>489</v>
      </c>
      <c r="X122" s="1117"/>
      <c r="Y122" s="1117"/>
      <c r="Z122" s="1117"/>
      <c r="AA122" s="1117"/>
      <c r="AB122" s="1117"/>
      <c r="AC122" s="1117"/>
      <c r="AD122" s="1117"/>
      <c r="AE122" s="1123"/>
      <c r="AF122" s="1123"/>
      <c r="AG122" s="1123"/>
      <c r="AH122" s="1123"/>
      <c r="AI122" s="1123"/>
      <c r="AJ122" s="1123"/>
      <c r="AK122" s="1123"/>
      <c r="AL122" s="1123"/>
      <c r="AM122" s="1123"/>
      <c r="AN122" s="1123"/>
      <c r="AO122" s="1123"/>
      <c r="AP122" s="148"/>
      <c r="AQ122" s="148"/>
      <c r="AR122" s="1117" t="s">
        <v>489</v>
      </c>
      <c r="AS122" s="1117"/>
      <c r="AT122" s="1117"/>
      <c r="AU122" s="1117"/>
      <c r="AV122" s="1117"/>
      <c r="AW122" s="1117"/>
      <c r="AX122" s="1117"/>
      <c r="AY122" s="1117"/>
      <c r="AZ122" s="1123"/>
      <c r="BA122" s="1123"/>
      <c r="BB122" s="1123"/>
      <c r="BC122" s="1123"/>
      <c r="BD122" s="1123"/>
      <c r="BE122" s="1123"/>
      <c r="BF122" s="1123"/>
      <c r="BG122" s="1123"/>
      <c r="BH122" s="1123"/>
      <c r="BI122" s="1123"/>
      <c r="BJ122" s="1123"/>
      <c r="BK122" s="148"/>
      <c r="BL122" s="148"/>
      <c r="BM122" s="1117" t="s">
        <v>489</v>
      </c>
      <c r="BN122" s="1117"/>
      <c r="BO122" s="1117"/>
      <c r="BP122" s="1117"/>
      <c r="BQ122" s="1117"/>
      <c r="BR122" s="1117"/>
      <c r="BS122" s="1117"/>
      <c r="BT122" s="1117"/>
      <c r="BU122" s="1123"/>
      <c r="BV122" s="1123"/>
      <c r="BW122" s="1123"/>
      <c r="BX122" s="1123"/>
      <c r="BY122" s="1123"/>
      <c r="BZ122" s="1123"/>
      <c r="CA122" s="1123"/>
      <c r="CB122" s="1123"/>
      <c r="CC122" s="1123"/>
      <c r="CD122" s="1123"/>
      <c r="CE122" s="1123"/>
      <c r="CF122" s="148"/>
      <c r="CG122" s="148"/>
      <c r="CH122" s="1117" t="s">
        <v>489</v>
      </c>
      <c r="CI122" s="1117"/>
      <c r="CJ122" s="1117"/>
      <c r="CK122" s="1117"/>
      <c r="CL122" s="1117"/>
      <c r="CM122" s="1117"/>
      <c r="CN122" s="1117"/>
      <c r="CO122" s="1117"/>
      <c r="CP122" s="1123"/>
      <c r="CQ122" s="1123"/>
      <c r="CR122" s="1123"/>
      <c r="CS122" s="1123"/>
      <c r="CT122" s="1123"/>
      <c r="CU122" s="1123"/>
      <c r="CV122" s="1123"/>
      <c r="CW122" s="1123"/>
      <c r="CX122" s="1123"/>
      <c r="CY122" s="1123"/>
      <c r="CZ122" s="1123"/>
      <c r="DA122" s="148"/>
      <c r="DB122" s="148"/>
      <c r="DC122" s="1117" t="s">
        <v>489</v>
      </c>
      <c r="DD122" s="1117"/>
      <c r="DE122" s="1117"/>
      <c r="DF122" s="1117"/>
      <c r="DG122" s="1117"/>
      <c r="DH122" s="1117"/>
      <c r="DI122" s="1117"/>
      <c r="DJ122" s="1117"/>
      <c r="DK122" s="1123"/>
      <c r="DL122" s="1123"/>
      <c r="DM122" s="1123"/>
      <c r="DN122" s="1123"/>
      <c r="DO122" s="1123"/>
      <c r="DP122" s="1123"/>
      <c r="DQ122" s="1123"/>
      <c r="DR122" s="1123"/>
      <c r="DS122" s="1123"/>
      <c r="DT122" s="1123"/>
      <c r="DU122" s="1123"/>
    </row>
    <row r="123" spans="1:125" ht="6" customHeight="1">
      <c r="A123" s="1139"/>
      <c r="B123" s="1139"/>
      <c r="C123" s="1139"/>
      <c r="D123" s="1139"/>
      <c r="E123" s="1139"/>
      <c r="F123" s="1139"/>
      <c r="G123" s="1139"/>
      <c r="H123" s="1139"/>
      <c r="I123" s="1139"/>
      <c r="J123" s="1139"/>
      <c r="K123" s="1139"/>
      <c r="L123" s="1139"/>
      <c r="M123" s="1139"/>
      <c r="N123" s="1139"/>
      <c r="O123" s="1139"/>
      <c r="P123" s="1139"/>
      <c r="Q123" s="1139"/>
      <c r="R123" s="1139"/>
      <c r="S123" s="1139"/>
      <c r="T123" s="186"/>
      <c r="U123" s="148"/>
      <c r="V123" s="225"/>
      <c r="W123" s="1117"/>
      <c r="X123" s="1117"/>
      <c r="Y123" s="1117"/>
      <c r="Z123" s="1117"/>
      <c r="AA123" s="1117"/>
      <c r="AB123" s="1117"/>
      <c r="AC123" s="1117"/>
      <c r="AD123" s="1117"/>
      <c r="AE123" s="1123"/>
      <c r="AF123" s="1123"/>
      <c r="AG123" s="1123"/>
      <c r="AH123" s="1123"/>
      <c r="AI123" s="1123"/>
      <c r="AJ123" s="1123"/>
      <c r="AK123" s="1123"/>
      <c r="AL123" s="1123"/>
      <c r="AM123" s="1123"/>
      <c r="AN123" s="1123"/>
      <c r="AO123" s="1123"/>
      <c r="AP123" s="148"/>
      <c r="AQ123" s="148"/>
      <c r="AR123" s="1117"/>
      <c r="AS123" s="1117"/>
      <c r="AT123" s="1117"/>
      <c r="AU123" s="1117"/>
      <c r="AV123" s="1117"/>
      <c r="AW123" s="1117"/>
      <c r="AX123" s="1117"/>
      <c r="AY123" s="1117"/>
      <c r="AZ123" s="1123"/>
      <c r="BA123" s="1123"/>
      <c r="BB123" s="1123"/>
      <c r="BC123" s="1123"/>
      <c r="BD123" s="1123"/>
      <c r="BE123" s="1123"/>
      <c r="BF123" s="1123"/>
      <c r="BG123" s="1123"/>
      <c r="BH123" s="1123"/>
      <c r="BI123" s="1123"/>
      <c r="BJ123" s="1123"/>
      <c r="BK123" s="148"/>
      <c r="BL123" s="148"/>
      <c r="BM123" s="1117"/>
      <c r="BN123" s="1117"/>
      <c r="BO123" s="1117"/>
      <c r="BP123" s="1117"/>
      <c r="BQ123" s="1117"/>
      <c r="BR123" s="1117"/>
      <c r="BS123" s="1117"/>
      <c r="BT123" s="1117"/>
      <c r="BU123" s="1123"/>
      <c r="BV123" s="1123"/>
      <c r="BW123" s="1123"/>
      <c r="BX123" s="1123"/>
      <c r="BY123" s="1123"/>
      <c r="BZ123" s="1123"/>
      <c r="CA123" s="1123"/>
      <c r="CB123" s="1123"/>
      <c r="CC123" s="1123"/>
      <c r="CD123" s="1123"/>
      <c r="CE123" s="1123"/>
      <c r="CF123" s="148"/>
      <c r="CG123" s="148"/>
      <c r="CH123" s="1117"/>
      <c r="CI123" s="1117"/>
      <c r="CJ123" s="1117"/>
      <c r="CK123" s="1117"/>
      <c r="CL123" s="1117"/>
      <c r="CM123" s="1117"/>
      <c r="CN123" s="1117"/>
      <c r="CO123" s="1117"/>
      <c r="CP123" s="1123"/>
      <c r="CQ123" s="1123"/>
      <c r="CR123" s="1123"/>
      <c r="CS123" s="1123"/>
      <c r="CT123" s="1123"/>
      <c r="CU123" s="1123"/>
      <c r="CV123" s="1123"/>
      <c r="CW123" s="1123"/>
      <c r="CX123" s="1123"/>
      <c r="CY123" s="1123"/>
      <c r="CZ123" s="1123"/>
      <c r="DA123" s="148"/>
      <c r="DB123" s="148"/>
      <c r="DC123" s="1117"/>
      <c r="DD123" s="1117"/>
      <c r="DE123" s="1117"/>
      <c r="DF123" s="1117"/>
      <c r="DG123" s="1117"/>
      <c r="DH123" s="1117"/>
      <c r="DI123" s="1117"/>
      <c r="DJ123" s="1117"/>
      <c r="DK123" s="1123"/>
      <c r="DL123" s="1123"/>
      <c r="DM123" s="1123"/>
      <c r="DN123" s="1123"/>
      <c r="DO123" s="1123"/>
      <c r="DP123" s="1123"/>
      <c r="DQ123" s="1123"/>
      <c r="DR123" s="1123"/>
      <c r="DS123" s="1123"/>
      <c r="DT123" s="1123"/>
      <c r="DU123" s="1123"/>
    </row>
    <row r="124" spans="1:125" ht="6" customHeight="1">
      <c r="A124" s="1139"/>
      <c r="B124" s="1139"/>
      <c r="C124" s="1139"/>
      <c r="D124" s="1139"/>
      <c r="E124" s="1139"/>
      <c r="F124" s="1139"/>
      <c r="G124" s="1139"/>
      <c r="H124" s="1139"/>
      <c r="I124" s="1139"/>
      <c r="J124" s="1139"/>
      <c r="K124" s="1139"/>
      <c r="L124" s="1139"/>
      <c r="M124" s="1139"/>
      <c r="N124" s="1139"/>
      <c r="O124" s="1139"/>
      <c r="P124" s="1139"/>
      <c r="Q124" s="1139"/>
      <c r="R124" s="1139"/>
      <c r="S124" s="1139"/>
      <c r="T124" s="186"/>
      <c r="U124" s="148"/>
      <c r="V124" s="225"/>
      <c r="W124" s="1117"/>
      <c r="X124" s="1117"/>
      <c r="Y124" s="1117"/>
      <c r="Z124" s="1117"/>
      <c r="AA124" s="1117"/>
      <c r="AB124" s="1117"/>
      <c r="AC124" s="1117"/>
      <c r="AD124" s="1117"/>
      <c r="AE124" s="1123"/>
      <c r="AF124" s="1123"/>
      <c r="AG124" s="1123"/>
      <c r="AH124" s="1123"/>
      <c r="AI124" s="1123"/>
      <c r="AJ124" s="1123"/>
      <c r="AK124" s="1123"/>
      <c r="AL124" s="1123"/>
      <c r="AM124" s="1123"/>
      <c r="AN124" s="1123"/>
      <c r="AO124" s="1123"/>
      <c r="AP124" s="148"/>
      <c r="AQ124" s="148"/>
      <c r="AR124" s="1117"/>
      <c r="AS124" s="1117"/>
      <c r="AT124" s="1117"/>
      <c r="AU124" s="1117"/>
      <c r="AV124" s="1117"/>
      <c r="AW124" s="1117"/>
      <c r="AX124" s="1117"/>
      <c r="AY124" s="1117"/>
      <c r="AZ124" s="1123"/>
      <c r="BA124" s="1123"/>
      <c r="BB124" s="1123"/>
      <c r="BC124" s="1123"/>
      <c r="BD124" s="1123"/>
      <c r="BE124" s="1123"/>
      <c r="BF124" s="1123"/>
      <c r="BG124" s="1123"/>
      <c r="BH124" s="1123"/>
      <c r="BI124" s="1123"/>
      <c r="BJ124" s="1123"/>
      <c r="BK124" s="148"/>
      <c r="BL124" s="148"/>
      <c r="BM124" s="1117"/>
      <c r="BN124" s="1117"/>
      <c r="BO124" s="1117"/>
      <c r="BP124" s="1117"/>
      <c r="BQ124" s="1117"/>
      <c r="BR124" s="1117"/>
      <c r="BS124" s="1117"/>
      <c r="BT124" s="1117"/>
      <c r="BU124" s="1123"/>
      <c r="BV124" s="1123"/>
      <c r="BW124" s="1123"/>
      <c r="BX124" s="1123"/>
      <c r="BY124" s="1123"/>
      <c r="BZ124" s="1123"/>
      <c r="CA124" s="1123"/>
      <c r="CB124" s="1123"/>
      <c r="CC124" s="1123"/>
      <c r="CD124" s="1123"/>
      <c r="CE124" s="1123"/>
      <c r="CF124" s="148"/>
      <c r="CG124" s="148"/>
      <c r="CH124" s="1117"/>
      <c r="CI124" s="1117"/>
      <c r="CJ124" s="1117"/>
      <c r="CK124" s="1117"/>
      <c r="CL124" s="1117"/>
      <c r="CM124" s="1117"/>
      <c r="CN124" s="1117"/>
      <c r="CO124" s="1117"/>
      <c r="CP124" s="1123"/>
      <c r="CQ124" s="1123"/>
      <c r="CR124" s="1123"/>
      <c r="CS124" s="1123"/>
      <c r="CT124" s="1123"/>
      <c r="CU124" s="1123"/>
      <c r="CV124" s="1123"/>
      <c r="CW124" s="1123"/>
      <c r="CX124" s="1123"/>
      <c r="CY124" s="1123"/>
      <c r="CZ124" s="1123"/>
      <c r="DA124" s="148"/>
      <c r="DB124" s="148"/>
      <c r="DC124" s="1117"/>
      <c r="DD124" s="1117"/>
      <c r="DE124" s="1117"/>
      <c r="DF124" s="1117"/>
      <c r="DG124" s="1117"/>
      <c r="DH124" s="1117"/>
      <c r="DI124" s="1117"/>
      <c r="DJ124" s="1117"/>
      <c r="DK124" s="1123"/>
      <c r="DL124" s="1123"/>
      <c r="DM124" s="1123"/>
      <c r="DN124" s="1123"/>
      <c r="DO124" s="1123"/>
      <c r="DP124" s="1123"/>
      <c r="DQ124" s="1123"/>
      <c r="DR124" s="1123"/>
      <c r="DS124" s="1123"/>
      <c r="DT124" s="1123"/>
      <c r="DU124" s="1123"/>
    </row>
    <row r="125" spans="1:125" ht="6" customHeight="1">
      <c r="A125" s="1139"/>
      <c r="B125" s="1139"/>
      <c r="C125" s="1139"/>
      <c r="D125" s="1139"/>
      <c r="E125" s="1139"/>
      <c r="F125" s="1139"/>
      <c r="G125" s="1139"/>
      <c r="H125" s="1139"/>
      <c r="I125" s="1139"/>
      <c r="J125" s="1139"/>
      <c r="K125" s="1139"/>
      <c r="L125" s="1139"/>
      <c r="M125" s="1139"/>
      <c r="N125" s="1139"/>
      <c r="O125" s="1139"/>
      <c r="P125" s="1139"/>
      <c r="Q125" s="1139"/>
      <c r="R125" s="1139"/>
      <c r="S125" s="1139"/>
      <c r="T125" s="186"/>
      <c r="U125" s="148"/>
      <c r="V125" s="225"/>
      <c r="W125" s="1117" t="s">
        <v>490</v>
      </c>
      <c r="X125" s="1117"/>
      <c r="Y125" s="1117"/>
      <c r="Z125" s="1117"/>
      <c r="AA125" s="1117"/>
      <c r="AB125" s="1117"/>
      <c r="AC125" s="1117"/>
      <c r="AD125" s="1117"/>
      <c r="AE125" s="1124" t="s">
        <v>491</v>
      </c>
      <c r="AF125" s="1124"/>
      <c r="AG125" s="1124"/>
      <c r="AH125" s="1124"/>
      <c r="AI125" s="1124"/>
      <c r="AJ125" s="1124"/>
      <c r="AK125" s="1124"/>
      <c r="AL125" s="1124"/>
      <c r="AM125" s="1124"/>
      <c r="AN125" s="1124"/>
      <c r="AO125" s="1124"/>
      <c r="AP125" s="148"/>
      <c r="AQ125" s="148"/>
      <c r="AR125" s="1117" t="s">
        <v>490</v>
      </c>
      <c r="AS125" s="1117"/>
      <c r="AT125" s="1117"/>
      <c r="AU125" s="1117"/>
      <c r="AV125" s="1117"/>
      <c r="AW125" s="1117"/>
      <c r="AX125" s="1117"/>
      <c r="AY125" s="1117"/>
      <c r="AZ125" s="1124" t="s">
        <v>491</v>
      </c>
      <c r="BA125" s="1124"/>
      <c r="BB125" s="1124"/>
      <c r="BC125" s="1124"/>
      <c r="BD125" s="1124"/>
      <c r="BE125" s="1124"/>
      <c r="BF125" s="1124"/>
      <c r="BG125" s="1124"/>
      <c r="BH125" s="1124"/>
      <c r="BI125" s="1124"/>
      <c r="BJ125" s="1124"/>
      <c r="BK125" s="148"/>
      <c r="BL125" s="148"/>
      <c r="BM125" s="1117" t="s">
        <v>490</v>
      </c>
      <c r="BN125" s="1117"/>
      <c r="BO125" s="1117"/>
      <c r="BP125" s="1117"/>
      <c r="BQ125" s="1117"/>
      <c r="BR125" s="1117"/>
      <c r="BS125" s="1117"/>
      <c r="BT125" s="1117"/>
      <c r="BU125" s="1124" t="s">
        <v>491</v>
      </c>
      <c r="BV125" s="1124"/>
      <c r="BW125" s="1124"/>
      <c r="BX125" s="1124"/>
      <c r="BY125" s="1124"/>
      <c r="BZ125" s="1124"/>
      <c r="CA125" s="1124"/>
      <c r="CB125" s="1124"/>
      <c r="CC125" s="1124"/>
      <c r="CD125" s="1124"/>
      <c r="CE125" s="1124"/>
      <c r="CF125" s="148"/>
      <c r="CG125" s="148"/>
      <c r="CH125" s="1117" t="s">
        <v>490</v>
      </c>
      <c r="CI125" s="1117"/>
      <c r="CJ125" s="1117"/>
      <c r="CK125" s="1117"/>
      <c r="CL125" s="1117"/>
      <c r="CM125" s="1117"/>
      <c r="CN125" s="1117"/>
      <c r="CO125" s="1117"/>
      <c r="CP125" s="1124" t="s">
        <v>491</v>
      </c>
      <c r="CQ125" s="1124"/>
      <c r="CR125" s="1124"/>
      <c r="CS125" s="1124"/>
      <c r="CT125" s="1124"/>
      <c r="CU125" s="1124"/>
      <c r="CV125" s="1124"/>
      <c r="CW125" s="1124"/>
      <c r="CX125" s="1124"/>
      <c r="CY125" s="1124"/>
      <c r="CZ125" s="1124"/>
      <c r="DA125" s="148"/>
      <c r="DB125" s="148"/>
      <c r="DC125" s="1117" t="s">
        <v>490</v>
      </c>
      <c r="DD125" s="1117"/>
      <c r="DE125" s="1117"/>
      <c r="DF125" s="1117"/>
      <c r="DG125" s="1117"/>
      <c r="DH125" s="1117"/>
      <c r="DI125" s="1117"/>
      <c r="DJ125" s="1117"/>
      <c r="DK125" s="1124" t="s">
        <v>491</v>
      </c>
      <c r="DL125" s="1124"/>
      <c r="DM125" s="1124"/>
      <c r="DN125" s="1124"/>
      <c r="DO125" s="1124"/>
      <c r="DP125" s="1124"/>
      <c r="DQ125" s="1124"/>
      <c r="DR125" s="1124"/>
      <c r="DS125" s="1124"/>
      <c r="DT125" s="1124"/>
      <c r="DU125" s="1124"/>
    </row>
    <row r="126" spans="1:125" ht="6" customHeight="1">
      <c r="A126" s="1139"/>
      <c r="B126" s="1139"/>
      <c r="C126" s="1139"/>
      <c r="D126" s="1139"/>
      <c r="E126" s="1139"/>
      <c r="F126" s="1139"/>
      <c r="G126" s="1139"/>
      <c r="H126" s="1139"/>
      <c r="I126" s="1139"/>
      <c r="J126" s="1139"/>
      <c r="K126" s="1139"/>
      <c r="L126" s="1139"/>
      <c r="M126" s="1139"/>
      <c r="N126" s="1139"/>
      <c r="O126" s="1139"/>
      <c r="P126" s="1139"/>
      <c r="Q126" s="1139"/>
      <c r="R126" s="1139"/>
      <c r="S126" s="1139"/>
      <c r="T126" s="186"/>
      <c r="U126" s="148"/>
      <c r="V126" s="225"/>
      <c r="W126" s="1117"/>
      <c r="X126" s="1117"/>
      <c r="Y126" s="1117"/>
      <c r="Z126" s="1117"/>
      <c r="AA126" s="1117"/>
      <c r="AB126" s="1117"/>
      <c r="AC126" s="1117"/>
      <c r="AD126" s="1117"/>
      <c r="AE126" s="1124"/>
      <c r="AF126" s="1124"/>
      <c r="AG126" s="1124"/>
      <c r="AH126" s="1124"/>
      <c r="AI126" s="1124"/>
      <c r="AJ126" s="1124"/>
      <c r="AK126" s="1124"/>
      <c r="AL126" s="1124"/>
      <c r="AM126" s="1124"/>
      <c r="AN126" s="1124"/>
      <c r="AO126" s="1124"/>
      <c r="AP126" s="148"/>
      <c r="AQ126" s="148"/>
      <c r="AR126" s="1117"/>
      <c r="AS126" s="1117"/>
      <c r="AT126" s="1117"/>
      <c r="AU126" s="1117"/>
      <c r="AV126" s="1117"/>
      <c r="AW126" s="1117"/>
      <c r="AX126" s="1117"/>
      <c r="AY126" s="1117"/>
      <c r="AZ126" s="1124"/>
      <c r="BA126" s="1124"/>
      <c r="BB126" s="1124"/>
      <c r="BC126" s="1124"/>
      <c r="BD126" s="1124"/>
      <c r="BE126" s="1124"/>
      <c r="BF126" s="1124"/>
      <c r="BG126" s="1124"/>
      <c r="BH126" s="1124"/>
      <c r="BI126" s="1124"/>
      <c r="BJ126" s="1124"/>
      <c r="BK126" s="148"/>
      <c r="BL126" s="148"/>
      <c r="BM126" s="1117"/>
      <c r="BN126" s="1117"/>
      <c r="BO126" s="1117"/>
      <c r="BP126" s="1117"/>
      <c r="BQ126" s="1117"/>
      <c r="BR126" s="1117"/>
      <c r="BS126" s="1117"/>
      <c r="BT126" s="1117"/>
      <c r="BU126" s="1124"/>
      <c r="BV126" s="1124"/>
      <c r="BW126" s="1124"/>
      <c r="BX126" s="1124"/>
      <c r="BY126" s="1124"/>
      <c r="BZ126" s="1124"/>
      <c r="CA126" s="1124"/>
      <c r="CB126" s="1124"/>
      <c r="CC126" s="1124"/>
      <c r="CD126" s="1124"/>
      <c r="CE126" s="1124"/>
      <c r="CF126" s="148"/>
      <c r="CG126" s="148"/>
      <c r="CH126" s="1117"/>
      <c r="CI126" s="1117"/>
      <c r="CJ126" s="1117"/>
      <c r="CK126" s="1117"/>
      <c r="CL126" s="1117"/>
      <c r="CM126" s="1117"/>
      <c r="CN126" s="1117"/>
      <c r="CO126" s="1117"/>
      <c r="CP126" s="1124"/>
      <c r="CQ126" s="1124"/>
      <c r="CR126" s="1124"/>
      <c r="CS126" s="1124"/>
      <c r="CT126" s="1124"/>
      <c r="CU126" s="1124"/>
      <c r="CV126" s="1124"/>
      <c r="CW126" s="1124"/>
      <c r="CX126" s="1124"/>
      <c r="CY126" s="1124"/>
      <c r="CZ126" s="1124"/>
      <c r="DA126" s="148"/>
      <c r="DB126" s="148"/>
      <c r="DC126" s="1117"/>
      <c r="DD126" s="1117"/>
      <c r="DE126" s="1117"/>
      <c r="DF126" s="1117"/>
      <c r="DG126" s="1117"/>
      <c r="DH126" s="1117"/>
      <c r="DI126" s="1117"/>
      <c r="DJ126" s="1117"/>
      <c r="DK126" s="1124"/>
      <c r="DL126" s="1124"/>
      <c r="DM126" s="1124"/>
      <c r="DN126" s="1124"/>
      <c r="DO126" s="1124"/>
      <c r="DP126" s="1124"/>
      <c r="DQ126" s="1124"/>
      <c r="DR126" s="1124"/>
      <c r="DS126" s="1124"/>
      <c r="DT126" s="1124"/>
      <c r="DU126" s="1124"/>
    </row>
    <row r="127" spans="1:125" ht="6" customHeight="1">
      <c r="A127" s="1139"/>
      <c r="B127" s="1139"/>
      <c r="C127" s="1139"/>
      <c r="D127" s="1139"/>
      <c r="E127" s="1139"/>
      <c r="F127" s="1139"/>
      <c r="G127" s="1139"/>
      <c r="H127" s="1139"/>
      <c r="I127" s="1139"/>
      <c r="J127" s="1139"/>
      <c r="K127" s="1139"/>
      <c r="L127" s="1139"/>
      <c r="M127" s="1139"/>
      <c r="N127" s="1139"/>
      <c r="O127" s="1139"/>
      <c r="P127" s="1139"/>
      <c r="Q127" s="1139"/>
      <c r="R127" s="1139"/>
      <c r="S127" s="1139"/>
      <c r="T127" s="186"/>
      <c r="U127" s="148"/>
      <c r="V127" s="225"/>
      <c r="W127" s="1117"/>
      <c r="X127" s="1117"/>
      <c r="Y127" s="1117"/>
      <c r="Z127" s="1117"/>
      <c r="AA127" s="1117"/>
      <c r="AB127" s="1117"/>
      <c r="AC127" s="1117"/>
      <c r="AD127" s="1117"/>
      <c r="AE127" s="1124"/>
      <c r="AF127" s="1124"/>
      <c r="AG127" s="1124"/>
      <c r="AH127" s="1124"/>
      <c r="AI127" s="1124"/>
      <c r="AJ127" s="1124"/>
      <c r="AK127" s="1124"/>
      <c r="AL127" s="1124"/>
      <c r="AM127" s="1124"/>
      <c r="AN127" s="1124"/>
      <c r="AO127" s="1124"/>
      <c r="AP127" s="148"/>
      <c r="AQ127" s="148"/>
      <c r="AR127" s="1117"/>
      <c r="AS127" s="1117"/>
      <c r="AT127" s="1117"/>
      <c r="AU127" s="1117"/>
      <c r="AV127" s="1117"/>
      <c r="AW127" s="1117"/>
      <c r="AX127" s="1117"/>
      <c r="AY127" s="1117"/>
      <c r="AZ127" s="1124"/>
      <c r="BA127" s="1124"/>
      <c r="BB127" s="1124"/>
      <c r="BC127" s="1124"/>
      <c r="BD127" s="1124"/>
      <c r="BE127" s="1124"/>
      <c r="BF127" s="1124"/>
      <c r="BG127" s="1124"/>
      <c r="BH127" s="1124"/>
      <c r="BI127" s="1124"/>
      <c r="BJ127" s="1124"/>
      <c r="BK127" s="148"/>
      <c r="BL127" s="148"/>
      <c r="BM127" s="1117"/>
      <c r="BN127" s="1117"/>
      <c r="BO127" s="1117"/>
      <c r="BP127" s="1117"/>
      <c r="BQ127" s="1117"/>
      <c r="BR127" s="1117"/>
      <c r="BS127" s="1117"/>
      <c r="BT127" s="1117"/>
      <c r="BU127" s="1124"/>
      <c r="BV127" s="1124"/>
      <c r="BW127" s="1124"/>
      <c r="BX127" s="1124"/>
      <c r="BY127" s="1124"/>
      <c r="BZ127" s="1124"/>
      <c r="CA127" s="1124"/>
      <c r="CB127" s="1124"/>
      <c r="CC127" s="1124"/>
      <c r="CD127" s="1124"/>
      <c r="CE127" s="1124"/>
      <c r="CF127" s="148"/>
      <c r="CG127" s="148"/>
      <c r="CH127" s="1117"/>
      <c r="CI127" s="1117"/>
      <c r="CJ127" s="1117"/>
      <c r="CK127" s="1117"/>
      <c r="CL127" s="1117"/>
      <c r="CM127" s="1117"/>
      <c r="CN127" s="1117"/>
      <c r="CO127" s="1117"/>
      <c r="CP127" s="1124"/>
      <c r="CQ127" s="1124"/>
      <c r="CR127" s="1124"/>
      <c r="CS127" s="1124"/>
      <c r="CT127" s="1124"/>
      <c r="CU127" s="1124"/>
      <c r="CV127" s="1124"/>
      <c r="CW127" s="1124"/>
      <c r="CX127" s="1124"/>
      <c r="CY127" s="1124"/>
      <c r="CZ127" s="1124"/>
      <c r="DA127" s="148"/>
      <c r="DB127" s="148"/>
      <c r="DC127" s="1117"/>
      <c r="DD127" s="1117"/>
      <c r="DE127" s="1117"/>
      <c r="DF127" s="1117"/>
      <c r="DG127" s="1117"/>
      <c r="DH127" s="1117"/>
      <c r="DI127" s="1117"/>
      <c r="DJ127" s="1117"/>
      <c r="DK127" s="1124"/>
      <c r="DL127" s="1124"/>
      <c r="DM127" s="1124"/>
      <c r="DN127" s="1124"/>
      <c r="DO127" s="1124"/>
      <c r="DP127" s="1124"/>
      <c r="DQ127" s="1124"/>
      <c r="DR127" s="1124"/>
      <c r="DS127" s="1124"/>
      <c r="DT127" s="1124"/>
      <c r="DU127" s="1124"/>
    </row>
    <row r="128" spans="1:125" ht="6" customHeight="1">
      <c r="A128" s="1139"/>
      <c r="B128" s="1139"/>
      <c r="C128" s="1139"/>
      <c r="D128" s="1139"/>
      <c r="E128" s="1139"/>
      <c r="F128" s="1139"/>
      <c r="G128" s="1139"/>
      <c r="H128" s="1139"/>
      <c r="I128" s="1139"/>
      <c r="J128" s="1139"/>
      <c r="K128" s="1139"/>
      <c r="L128" s="1139"/>
      <c r="M128" s="1139"/>
      <c r="N128" s="1139"/>
      <c r="O128" s="1139"/>
      <c r="P128" s="1139"/>
      <c r="Q128" s="1139"/>
      <c r="R128" s="1139"/>
      <c r="S128" s="1139"/>
      <c r="T128" s="186"/>
      <c r="U128" s="148"/>
      <c r="V128" s="225"/>
      <c r="W128" s="275"/>
      <c r="X128" s="276"/>
      <c r="Y128" s="276"/>
      <c r="Z128" s="276"/>
      <c r="AA128" s="276"/>
      <c r="AB128" s="276"/>
      <c r="AC128" s="276"/>
      <c r="AD128" s="276"/>
      <c r="AE128" s="276"/>
      <c r="AF128" s="276"/>
      <c r="AG128" s="276"/>
      <c r="AH128" s="276"/>
      <c r="AI128" s="276"/>
      <c r="AJ128" s="276"/>
      <c r="AK128" s="276"/>
      <c r="AL128" s="276"/>
      <c r="AM128" s="276"/>
      <c r="AN128" s="276"/>
      <c r="AO128" s="277"/>
      <c r="AP128" s="148"/>
      <c r="AQ128" s="148"/>
      <c r="AR128" s="275"/>
      <c r="AS128" s="276"/>
      <c r="AT128" s="276"/>
      <c r="AU128" s="276"/>
      <c r="AV128" s="276"/>
      <c r="AW128" s="276"/>
      <c r="AX128" s="276"/>
      <c r="AY128" s="276"/>
      <c r="AZ128" s="276"/>
      <c r="BA128" s="276"/>
      <c r="BB128" s="276"/>
      <c r="BC128" s="276"/>
      <c r="BD128" s="276"/>
      <c r="BE128" s="276"/>
      <c r="BF128" s="276"/>
      <c r="BG128" s="276"/>
      <c r="BH128" s="276"/>
      <c r="BI128" s="276"/>
      <c r="BJ128" s="277"/>
      <c r="BK128" s="148"/>
      <c r="BL128" s="148"/>
      <c r="BM128" s="275"/>
      <c r="BN128" s="276"/>
      <c r="BO128" s="276"/>
      <c r="BP128" s="276"/>
      <c r="BQ128" s="276"/>
      <c r="BR128" s="276"/>
      <c r="BS128" s="276"/>
      <c r="BT128" s="276"/>
      <c r="BU128" s="276"/>
      <c r="BV128" s="276"/>
      <c r="BW128" s="276"/>
      <c r="BX128" s="276"/>
      <c r="BY128" s="276"/>
      <c r="BZ128" s="276"/>
      <c r="CA128" s="276"/>
      <c r="CB128" s="276"/>
      <c r="CC128" s="276"/>
      <c r="CD128" s="276"/>
      <c r="CE128" s="277"/>
      <c r="CF128" s="148"/>
      <c r="CG128" s="148"/>
      <c r="CH128" s="275"/>
      <c r="CI128" s="276"/>
      <c r="CJ128" s="276"/>
      <c r="CK128" s="276"/>
      <c r="CL128" s="276"/>
      <c r="CM128" s="276"/>
      <c r="CN128" s="276"/>
      <c r="CO128" s="276"/>
      <c r="CP128" s="276"/>
      <c r="CQ128" s="276"/>
      <c r="CR128" s="276"/>
      <c r="CS128" s="276"/>
      <c r="CT128" s="276"/>
      <c r="CU128" s="276"/>
      <c r="CV128" s="276"/>
      <c r="CW128" s="276"/>
      <c r="CX128" s="276"/>
      <c r="CY128" s="276"/>
      <c r="CZ128" s="277"/>
      <c r="DA128" s="148"/>
      <c r="DB128" s="148"/>
      <c r="DC128" s="275"/>
      <c r="DD128" s="276"/>
      <c r="DE128" s="276"/>
      <c r="DF128" s="276"/>
      <c r="DG128" s="276"/>
      <c r="DH128" s="276"/>
      <c r="DI128" s="276"/>
      <c r="DJ128" s="276"/>
      <c r="DK128" s="276"/>
      <c r="DL128" s="276"/>
      <c r="DM128" s="276"/>
      <c r="DN128" s="276"/>
      <c r="DO128" s="276"/>
      <c r="DP128" s="276"/>
      <c r="DQ128" s="276"/>
      <c r="DR128" s="276"/>
      <c r="DS128" s="276"/>
      <c r="DT128" s="276"/>
      <c r="DU128" s="277"/>
    </row>
    <row r="129" spans="1:125" ht="6" customHeight="1">
      <c r="A129" s="1139"/>
      <c r="B129" s="1139"/>
      <c r="C129" s="1139"/>
      <c r="D129" s="1139"/>
      <c r="E129" s="1139"/>
      <c r="F129" s="1139"/>
      <c r="G129" s="1139"/>
      <c r="H129" s="1139"/>
      <c r="I129" s="1139"/>
      <c r="J129" s="1139"/>
      <c r="K129" s="1139"/>
      <c r="L129" s="1139"/>
      <c r="M129" s="1139"/>
      <c r="N129" s="1139"/>
      <c r="O129" s="1139"/>
      <c r="P129" s="1139"/>
      <c r="Q129" s="1139"/>
      <c r="R129" s="1139"/>
      <c r="S129" s="1139"/>
      <c r="T129" s="186"/>
      <c r="U129" s="148"/>
      <c r="V129" s="225"/>
      <c r="W129" s="278"/>
      <c r="X129" s="148"/>
      <c r="Y129" s="148"/>
      <c r="Z129" s="148"/>
      <c r="AA129" s="148"/>
      <c r="AB129" s="148"/>
      <c r="AC129" s="148"/>
      <c r="AD129" s="148"/>
      <c r="AE129" s="148"/>
      <c r="AF129" s="148"/>
      <c r="AG129" s="148"/>
      <c r="AH129" s="148"/>
      <c r="AI129" s="148"/>
      <c r="AJ129" s="148"/>
      <c r="AK129" s="148"/>
      <c r="AL129" s="148"/>
      <c r="AM129" s="148"/>
      <c r="AN129" s="148"/>
      <c r="AO129" s="279"/>
      <c r="AP129" s="148"/>
      <c r="AQ129" s="148"/>
      <c r="AR129" s="278"/>
      <c r="AS129" s="148"/>
      <c r="AT129" s="148"/>
      <c r="AU129" s="148"/>
      <c r="AV129" s="148"/>
      <c r="AW129" s="148"/>
      <c r="AX129" s="148"/>
      <c r="AY129" s="148"/>
      <c r="AZ129" s="148"/>
      <c r="BA129" s="148"/>
      <c r="BB129" s="148"/>
      <c r="BC129" s="148"/>
      <c r="BD129" s="148"/>
      <c r="BE129" s="148"/>
      <c r="BF129" s="148"/>
      <c r="BG129" s="148"/>
      <c r="BH129" s="148"/>
      <c r="BI129" s="148"/>
      <c r="BJ129" s="279"/>
      <c r="BK129" s="148"/>
      <c r="BL129" s="148"/>
      <c r="BM129" s="278"/>
      <c r="BN129" s="148"/>
      <c r="BO129" s="148"/>
      <c r="BP129" s="148"/>
      <c r="BQ129" s="148"/>
      <c r="BR129" s="148"/>
      <c r="BS129" s="148"/>
      <c r="BT129" s="148"/>
      <c r="BU129" s="148"/>
      <c r="BV129" s="148"/>
      <c r="BW129" s="148"/>
      <c r="BX129" s="148"/>
      <c r="BY129" s="148"/>
      <c r="BZ129" s="148"/>
      <c r="CA129" s="148"/>
      <c r="CB129" s="148"/>
      <c r="CC129" s="148"/>
      <c r="CD129" s="148"/>
      <c r="CE129" s="279"/>
      <c r="CF129" s="148"/>
      <c r="CG129" s="148"/>
      <c r="CH129" s="278"/>
      <c r="CI129" s="148"/>
      <c r="CJ129" s="148"/>
      <c r="CK129" s="148"/>
      <c r="CL129" s="148"/>
      <c r="CM129" s="148"/>
      <c r="CN129" s="148"/>
      <c r="CO129" s="148"/>
      <c r="CP129" s="148"/>
      <c r="CQ129" s="148"/>
      <c r="CR129" s="148"/>
      <c r="CS129" s="148"/>
      <c r="CT129" s="148"/>
      <c r="CU129" s="148"/>
      <c r="CV129" s="148"/>
      <c r="CW129" s="148"/>
      <c r="CX129" s="148"/>
      <c r="CY129" s="148"/>
      <c r="CZ129" s="279"/>
      <c r="DA129" s="148"/>
      <c r="DB129" s="148"/>
      <c r="DC129" s="278"/>
      <c r="DD129" s="148"/>
      <c r="DE129" s="148"/>
      <c r="DF129" s="148"/>
      <c r="DG129" s="148"/>
      <c r="DH129" s="148"/>
      <c r="DI129" s="148"/>
      <c r="DJ129" s="148"/>
      <c r="DK129" s="148"/>
      <c r="DL129" s="148"/>
      <c r="DM129" s="148"/>
      <c r="DN129" s="148"/>
      <c r="DO129" s="148"/>
      <c r="DP129" s="148"/>
      <c r="DQ129" s="148"/>
      <c r="DR129" s="148"/>
      <c r="DS129" s="148"/>
      <c r="DT129" s="148"/>
      <c r="DU129" s="279"/>
    </row>
    <row r="130" spans="1:125" ht="6"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48"/>
      <c r="V130" s="225"/>
      <c r="W130" s="278"/>
      <c r="X130" s="148"/>
      <c r="Y130" s="148"/>
      <c r="Z130" s="148"/>
      <c r="AA130" s="148"/>
      <c r="AB130" s="148"/>
      <c r="AC130" s="148"/>
      <c r="AD130" s="148"/>
      <c r="AE130" s="148"/>
      <c r="AF130" s="148"/>
      <c r="AG130" s="148"/>
      <c r="AH130" s="148"/>
      <c r="AI130" s="148"/>
      <c r="AJ130" s="148"/>
      <c r="AK130" s="148"/>
      <c r="AL130" s="148"/>
      <c r="AM130" s="148"/>
      <c r="AN130" s="148"/>
      <c r="AO130" s="279"/>
      <c r="AP130" s="148"/>
      <c r="AQ130" s="148"/>
      <c r="AR130" s="278"/>
      <c r="AS130" s="148"/>
      <c r="AT130" s="148"/>
      <c r="AU130" s="148"/>
      <c r="AV130" s="148"/>
      <c r="AW130" s="148"/>
      <c r="AX130" s="148"/>
      <c r="AY130" s="148"/>
      <c r="AZ130" s="148"/>
      <c r="BA130" s="148"/>
      <c r="BB130" s="148"/>
      <c r="BC130" s="148"/>
      <c r="BD130" s="148"/>
      <c r="BE130" s="148"/>
      <c r="BF130" s="148"/>
      <c r="BG130" s="148"/>
      <c r="BH130" s="148"/>
      <c r="BI130" s="148"/>
      <c r="BJ130" s="279"/>
      <c r="BK130" s="148"/>
      <c r="BL130" s="148"/>
      <c r="BM130" s="278"/>
      <c r="BN130" s="148"/>
      <c r="BO130" s="148"/>
      <c r="BP130" s="148"/>
      <c r="BQ130" s="148"/>
      <c r="BR130" s="148"/>
      <c r="BS130" s="148"/>
      <c r="BT130" s="148"/>
      <c r="BU130" s="148"/>
      <c r="BV130" s="148"/>
      <c r="BW130" s="148"/>
      <c r="BX130" s="148"/>
      <c r="BY130" s="148"/>
      <c r="BZ130" s="148"/>
      <c r="CA130" s="148"/>
      <c r="CB130" s="148"/>
      <c r="CC130" s="148"/>
      <c r="CD130" s="148"/>
      <c r="CE130" s="279"/>
      <c r="CF130" s="148"/>
      <c r="CG130" s="148"/>
      <c r="CH130" s="278"/>
      <c r="CI130" s="148"/>
      <c r="CJ130" s="148"/>
      <c r="CK130" s="148"/>
      <c r="CL130" s="148"/>
      <c r="CM130" s="148"/>
      <c r="CN130" s="148"/>
      <c r="CO130" s="148"/>
      <c r="CP130" s="148"/>
      <c r="CQ130" s="148"/>
      <c r="CR130" s="148"/>
      <c r="CS130" s="148"/>
      <c r="CT130" s="148"/>
      <c r="CU130" s="148"/>
      <c r="CV130" s="148"/>
      <c r="CW130" s="148"/>
      <c r="CX130" s="148"/>
      <c r="CY130" s="148"/>
      <c r="CZ130" s="279"/>
      <c r="DA130" s="148"/>
      <c r="DB130" s="148"/>
      <c r="DC130" s="278"/>
      <c r="DD130" s="148"/>
      <c r="DE130" s="148"/>
      <c r="DF130" s="148"/>
      <c r="DG130" s="148"/>
      <c r="DH130" s="148"/>
      <c r="DI130" s="148"/>
      <c r="DJ130" s="148"/>
      <c r="DK130" s="148"/>
      <c r="DL130" s="148"/>
      <c r="DM130" s="148"/>
      <c r="DN130" s="148"/>
      <c r="DO130" s="148"/>
      <c r="DP130" s="148"/>
      <c r="DQ130" s="148"/>
      <c r="DR130" s="148"/>
      <c r="DS130" s="148"/>
      <c r="DT130" s="148"/>
      <c r="DU130" s="279"/>
    </row>
    <row r="131" spans="1:125" ht="6" customHeight="1">
      <c r="A131" s="148"/>
      <c r="B131" s="148"/>
      <c r="C131" s="148"/>
      <c r="D131" s="148"/>
      <c r="E131" s="148"/>
      <c r="F131" s="1115"/>
      <c r="G131" s="1115"/>
      <c r="H131" s="1115"/>
      <c r="I131" s="1115"/>
      <c r="J131" s="1115"/>
      <c r="K131" s="1115"/>
      <c r="L131" s="1115"/>
      <c r="M131" s="1115"/>
      <c r="N131" s="1115"/>
      <c r="O131" s="1115"/>
      <c r="P131" s="1115"/>
      <c r="Q131" s="1115"/>
      <c r="R131" s="148"/>
      <c r="S131" s="148"/>
      <c r="T131" s="148"/>
      <c r="U131" s="224"/>
      <c r="V131" s="225"/>
      <c r="W131" s="278"/>
      <c r="X131" s="148"/>
      <c r="Y131" s="148"/>
      <c r="Z131" s="148"/>
      <c r="AA131" s="148"/>
      <c r="AB131" s="148"/>
      <c r="AC131" s="148"/>
      <c r="AD131" s="148"/>
      <c r="AE131" s="148"/>
      <c r="AF131" s="148"/>
      <c r="AG131" s="148"/>
      <c r="AH131" s="148"/>
      <c r="AI131" s="148"/>
      <c r="AJ131" s="148"/>
      <c r="AK131" s="148"/>
      <c r="AL131" s="148"/>
      <c r="AM131" s="148"/>
      <c r="AN131" s="148"/>
      <c r="AO131" s="279"/>
      <c r="AP131" s="148"/>
      <c r="AQ131" s="148"/>
      <c r="AR131" s="278"/>
      <c r="AS131" s="148"/>
      <c r="AT131" s="148"/>
      <c r="AU131" s="148"/>
      <c r="AV131" s="148"/>
      <c r="AW131" s="148"/>
      <c r="AX131" s="148"/>
      <c r="AY131" s="148"/>
      <c r="AZ131" s="148"/>
      <c r="BA131" s="148"/>
      <c r="BB131" s="148"/>
      <c r="BC131" s="148"/>
      <c r="BD131" s="148"/>
      <c r="BE131" s="148"/>
      <c r="BF131" s="148"/>
      <c r="BG131" s="148"/>
      <c r="BH131" s="148"/>
      <c r="BI131" s="148"/>
      <c r="BJ131" s="279"/>
      <c r="BK131" s="148"/>
      <c r="BL131" s="148"/>
      <c r="BM131" s="278"/>
      <c r="BN131" s="148"/>
      <c r="BO131" s="148"/>
      <c r="BP131" s="148"/>
      <c r="BQ131" s="148"/>
      <c r="BR131" s="148"/>
      <c r="BS131" s="148"/>
      <c r="BT131" s="148"/>
      <c r="BU131" s="148"/>
      <c r="BV131" s="148"/>
      <c r="BW131" s="148"/>
      <c r="BX131" s="148"/>
      <c r="BY131" s="148"/>
      <c r="BZ131" s="148"/>
      <c r="CA131" s="148"/>
      <c r="CB131" s="148"/>
      <c r="CC131" s="148"/>
      <c r="CD131" s="148"/>
      <c r="CE131" s="279"/>
      <c r="CF131" s="148"/>
      <c r="CG131" s="148"/>
      <c r="CH131" s="278"/>
      <c r="CI131" s="148"/>
      <c r="CJ131" s="148"/>
      <c r="CK131" s="148"/>
      <c r="CL131" s="148"/>
      <c r="CM131" s="148"/>
      <c r="CN131" s="148"/>
      <c r="CO131" s="148"/>
      <c r="CP131" s="148"/>
      <c r="CQ131" s="148"/>
      <c r="CR131" s="148"/>
      <c r="CS131" s="148"/>
      <c r="CT131" s="148"/>
      <c r="CU131" s="148"/>
      <c r="CV131" s="148"/>
      <c r="CW131" s="148"/>
      <c r="CX131" s="148"/>
      <c r="CY131" s="148"/>
      <c r="CZ131" s="279"/>
      <c r="DA131" s="148"/>
      <c r="DB131" s="148"/>
      <c r="DC131" s="278"/>
      <c r="DD131" s="148"/>
      <c r="DE131" s="148"/>
      <c r="DF131" s="148"/>
      <c r="DG131" s="148"/>
      <c r="DH131" s="148"/>
      <c r="DI131" s="148"/>
      <c r="DJ131" s="148"/>
      <c r="DK131" s="148"/>
      <c r="DL131" s="148"/>
      <c r="DM131" s="148"/>
      <c r="DN131" s="148"/>
      <c r="DO131" s="148"/>
      <c r="DP131" s="148"/>
      <c r="DQ131" s="148"/>
      <c r="DR131" s="148"/>
      <c r="DS131" s="148"/>
      <c r="DT131" s="148"/>
      <c r="DU131" s="279"/>
    </row>
    <row r="132" spans="1:125" ht="6" customHeight="1">
      <c r="A132" s="148"/>
      <c r="B132" s="148"/>
      <c r="C132" s="148"/>
      <c r="D132" s="148"/>
      <c r="E132" s="148"/>
      <c r="F132" s="1115"/>
      <c r="G132" s="1115"/>
      <c r="H132" s="1115"/>
      <c r="I132" s="1115"/>
      <c r="J132" s="1115"/>
      <c r="K132" s="1115"/>
      <c r="L132" s="1115"/>
      <c r="M132" s="1115"/>
      <c r="N132" s="1115"/>
      <c r="O132" s="1115"/>
      <c r="P132" s="1115"/>
      <c r="Q132" s="1115"/>
      <c r="R132" s="148"/>
      <c r="S132" s="148"/>
      <c r="T132" s="148"/>
      <c r="U132" s="224"/>
      <c r="V132" s="274"/>
      <c r="W132" s="278"/>
      <c r="X132" s="148"/>
      <c r="Y132" s="148"/>
      <c r="Z132" s="148"/>
      <c r="AA132" s="148"/>
      <c r="AB132" s="148"/>
      <c r="AC132" s="148"/>
      <c r="AD132" s="148"/>
      <c r="AE132" s="148"/>
      <c r="AF132" s="148"/>
      <c r="AG132" s="148"/>
      <c r="AH132" s="148"/>
      <c r="AI132" s="148"/>
      <c r="AJ132" s="148"/>
      <c r="AK132" s="148"/>
      <c r="AL132" s="148"/>
      <c r="AM132" s="148"/>
      <c r="AN132" s="148"/>
      <c r="AO132" s="279"/>
      <c r="AP132" s="221"/>
      <c r="AQ132" s="221"/>
      <c r="AR132" s="278"/>
      <c r="AS132" s="148"/>
      <c r="AT132" s="148"/>
      <c r="AU132" s="148"/>
      <c r="AV132" s="148"/>
      <c r="AW132" s="148"/>
      <c r="AX132" s="148"/>
      <c r="AY132" s="148"/>
      <c r="AZ132" s="148"/>
      <c r="BA132" s="148"/>
      <c r="BB132" s="148"/>
      <c r="BC132" s="148"/>
      <c r="BD132" s="148"/>
      <c r="BE132" s="148"/>
      <c r="BF132" s="148"/>
      <c r="BG132" s="148"/>
      <c r="BH132" s="148"/>
      <c r="BI132" s="148"/>
      <c r="BJ132" s="279"/>
      <c r="BK132" s="221"/>
      <c r="BL132" s="221"/>
      <c r="BM132" s="278"/>
      <c r="BN132" s="148"/>
      <c r="BO132" s="148"/>
      <c r="BP132" s="148"/>
      <c r="BQ132" s="148"/>
      <c r="BR132" s="148"/>
      <c r="BS132" s="148"/>
      <c r="BT132" s="148"/>
      <c r="BU132" s="148"/>
      <c r="BV132" s="148"/>
      <c r="BW132" s="148"/>
      <c r="BX132" s="148"/>
      <c r="BY132" s="148"/>
      <c r="BZ132" s="148"/>
      <c r="CA132" s="148"/>
      <c r="CB132" s="148"/>
      <c r="CC132" s="148"/>
      <c r="CD132" s="148"/>
      <c r="CE132" s="279"/>
      <c r="CF132" s="221"/>
      <c r="CG132" s="221"/>
      <c r="CH132" s="278"/>
      <c r="CI132" s="148"/>
      <c r="CJ132" s="148"/>
      <c r="CK132" s="148"/>
      <c r="CL132" s="148"/>
      <c r="CM132" s="148"/>
      <c r="CN132" s="148"/>
      <c r="CO132" s="148"/>
      <c r="CP132" s="148"/>
      <c r="CQ132" s="148"/>
      <c r="CR132" s="148"/>
      <c r="CS132" s="148"/>
      <c r="CT132" s="148"/>
      <c r="CU132" s="148"/>
      <c r="CV132" s="148"/>
      <c r="CW132" s="148"/>
      <c r="CX132" s="148"/>
      <c r="CY132" s="148"/>
      <c r="CZ132" s="279"/>
      <c r="DA132" s="221"/>
      <c r="DB132" s="221"/>
      <c r="DC132" s="278"/>
      <c r="DD132" s="148"/>
      <c r="DE132" s="148"/>
      <c r="DF132" s="148"/>
      <c r="DG132" s="148"/>
      <c r="DH132" s="148"/>
      <c r="DI132" s="148"/>
      <c r="DJ132" s="148"/>
      <c r="DK132" s="148"/>
      <c r="DL132" s="148"/>
      <c r="DM132" s="148"/>
      <c r="DN132" s="148"/>
      <c r="DO132" s="148"/>
      <c r="DP132" s="148"/>
      <c r="DQ132" s="148"/>
      <c r="DR132" s="148"/>
      <c r="DS132" s="148"/>
      <c r="DT132" s="148"/>
      <c r="DU132" s="279"/>
    </row>
    <row r="133" spans="1:125" ht="6" customHeight="1">
      <c r="A133" s="148"/>
      <c r="B133" s="148"/>
      <c r="C133" s="148"/>
      <c r="D133" s="148"/>
      <c r="E133" s="148"/>
      <c r="F133" s="148"/>
      <c r="G133" s="148"/>
      <c r="H133" s="148"/>
      <c r="I133" s="148"/>
      <c r="J133" s="148"/>
      <c r="K133" s="148"/>
      <c r="L133" s="148"/>
      <c r="M133" s="148"/>
      <c r="N133" s="148"/>
      <c r="O133" s="148"/>
      <c r="P133" s="148"/>
      <c r="Q133" s="148"/>
      <c r="R133" s="148"/>
      <c r="S133" s="148"/>
      <c r="T133" s="148"/>
      <c r="U133" s="148"/>
      <c r="V133" s="223"/>
      <c r="W133" s="278"/>
      <c r="X133" s="148"/>
      <c r="Y133" s="148"/>
      <c r="Z133" s="148"/>
      <c r="AA133" s="148"/>
      <c r="AB133" s="148"/>
      <c r="AC133" s="148"/>
      <c r="AD133" s="148"/>
      <c r="AE133" s="148"/>
      <c r="AF133" s="148"/>
      <c r="AG133" s="148"/>
      <c r="AH133" s="148"/>
      <c r="AI133" s="148"/>
      <c r="AJ133" s="148"/>
      <c r="AK133" s="148"/>
      <c r="AL133" s="148"/>
      <c r="AM133" s="148"/>
      <c r="AN133" s="148"/>
      <c r="AO133" s="279"/>
      <c r="AP133" s="223"/>
      <c r="AQ133" s="223"/>
      <c r="AR133" s="278"/>
      <c r="AS133" s="148"/>
      <c r="AT133" s="148"/>
      <c r="AU133" s="148"/>
      <c r="AV133" s="148"/>
      <c r="AW133" s="148"/>
      <c r="AX133" s="148"/>
      <c r="AY133" s="148"/>
      <c r="AZ133" s="148"/>
      <c r="BA133" s="148"/>
      <c r="BB133" s="148"/>
      <c r="BC133" s="148"/>
      <c r="BD133" s="148"/>
      <c r="BE133" s="148"/>
      <c r="BF133" s="148"/>
      <c r="BG133" s="148"/>
      <c r="BH133" s="148"/>
      <c r="BI133" s="148"/>
      <c r="BJ133" s="279"/>
      <c r="BK133" s="223"/>
      <c r="BL133" s="223"/>
      <c r="BM133" s="278"/>
      <c r="BN133" s="148"/>
      <c r="BO133" s="148"/>
      <c r="BP133" s="148"/>
      <c r="BQ133" s="148"/>
      <c r="BR133" s="148"/>
      <c r="BS133" s="148"/>
      <c r="BT133" s="148"/>
      <c r="BU133" s="148"/>
      <c r="BV133" s="148"/>
      <c r="BW133" s="148"/>
      <c r="BX133" s="148"/>
      <c r="BY133" s="148"/>
      <c r="BZ133" s="148"/>
      <c r="CA133" s="148"/>
      <c r="CB133" s="148"/>
      <c r="CC133" s="148"/>
      <c r="CD133" s="148"/>
      <c r="CE133" s="279"/>
      <c r="CF133" s="223"/>
      <c r="CG133" s="223"/>
      <c r="CH133" s="278"/>
      <c r="CI133" s="148"/>
      <c r="CJ133" s="148"/>
      <c r="CK133" s="148"/>
      <c r="CL133" s="148"/>
      <c r="CM133" s="148"/>
      <c r="CN133" s="148"/>
      <c r="CO133" s="148"/>
      <c r="CP133" s="148"/>
      <c r="CQ133" s="148"/>
      <c r="CR133" s="148"/>
      <c r="CS133" s="148"/>
      <c r="CT133" s="148"/>
      <c r="CU133" s="148"/>
      <c r="CV133" s="148"/>
      <c r="CW133" s="148"/>
      <c r="CX133" s="148"/>
      <c r="CY133" s="148"/>
      <c r="CZ133" s="279"/>
      <c r="DA133" s="223"/>
      <c r="DB133" s="223"/>
      <c r="DC133" s="278"/>
      <c r="DD133" s="148"/>
      <c r="DE133" s="148"/>
      <c r="DF133" s="148"/>
      <c r="DG133" s="148"/>
      <c r="DH133" s="148"/>
      <c r="DI133" s="148"/>
      <c r="DJ133" s="148"/>
      <c r="DK133" s="148"/>
      <c r="DL133" s="148"/>
      <c r="DM133" s="148"/>
      <c r="DN133" s="148"/>
      <c r="DO133" s="148"/>
      <c r="DP133" s="148"/>
      <c r="DQ133" s="148"/>
      <c r="DR133" s="148"/>
      <c r="DS133" s="148"/>
      <c r="DT133" s="148"/>
      <c r="DU133" s="279"/>
    </row>
    <row r="134" spans="1:125" ht="6" customHeight="1">
      <c r="A134" s="148"/>
      <c r="B134" s="148"/>
      <c r="C134" s="148"/>
      <c r="D134" s="148"/>
      <c r="E134" s="148"/>
      <c r="F134" s="148"/>
      <c r="G134" s="1136"/>
      <c r="H134" s="1136"/>
      <c r="I134" s="1136"/>
      <c r="J134" s="186"/>
      <c r="K134" s="186"/>
      <c r="L134" s="186"/>
      <c r="M134" s="186"/>
      <c r="N134" s="186"/>
      <c r="O134" s="186"/>
      <c r="P134" s="186"/>
      <c r="Q134" s="186"/>
      <c r="R134" s="186"/>
      <c r="S134" s="186"/>
      <c r="T134" s="148"/>
      <c r="U134" s="148"/>
      <c r="V134" s="148"/>
      <c r="W134" s="278"/>
      <c r="X134" s="148"/>
      <c r="Y134" s="148"/>
      <c r="Z134" s="148"/>
      <c r="AA134" s="148"/>
      <c r="AB134" s="1125" t="s">
        <v>493</v>
      </c>
      <c r="AC134" s="1126"/>
      <c r="AD134" s="1126"/>
      <c r="AE134" s="1126"/>
      <c r="AF134" s="1126"/>
      <c r="AG134" s="1126"/>
      <c r="AH134" s="1126"/>
      <c r="AI134" s="1126"/>
      <c r="AJ134" s="1127"/>
      <c r="AK134" s="148"/>
      <c r="AL134" s="148"/>
      <c r="AM134" s="148"/>
      <c r="AN134" s="148"/>
      <c r="AO134" s="279"/>
      <c r="AP134" s="148"/>
      <c r="AQ134" s="148"/>
      <c r="AR134" s="278"/>
      <c r="AS134" s="148"/>
      <c r="AT134" s="148"/>
      <c r="AU134" s="148"/>
      <c r="AV134" s="148"/>
      <c r="AW134" s="1125" t="s">
        <v>493</v>
      </c>
      <c r="AX134" s="1126"/>
      <c r="AY134" s="1126"/>
      <c r="AZ134" s="1126"/>
      <c r="BA134" s="1126"/>
      <c r="BB134" s="1126"/>
      <c r="BC134" s="1126"/>
      <c r="BD134" s="1126"/>
      <c r="BE134" s="1127"/>
      <c r="BF134" s="148"/>
      <c r="BG134" s="148"/>
      <c r="BH134" s="148"/>
      <c r="BI134" s="148"/>
      <c r="BJ134" s="279"/>
      <c r="BK134" s="148"/>
      <c r="BL134" s="148"/>
      <c r="BM134" s="278"/>
      <c r="BN134" s="148"/>
      <c r="BO134" s="148"/>
      <c r="BP134" s="148"/>
      <c r="BQ134" s="148"/>
      <c r="BR134" s="1125" t="s">
        <v>493</v>
      </c>
      <c r="BS134" s="1126"/>
      <c r="BT134" s="1126"/>
      <c r="BU134" s="1126"/>
      <c r="BV134" s="1126"/>
      <c r="BW134" s="1126"/>
      <c r="BX134" s="1126"/>
      <c r="BY134" s="1126"/>
      <c r="BZ134" s="1127"/>
      <c r="CA134" s="148"/>
      <c r="CB134" s="148"/>
      <c r="CC134" s="148"/>
      <c r="CD134" s="148"/>
      <c r="CE134" s="279"/>
      <c r="CF134" s="148"/>
      <c r="CG134" s="148"/>
      <c r="CH134" s="278"/>
      <c r="CI134" s="148"/>
      <c r="CJ134" s="148"/>
      <c r="CK134" s="148"/>
      <c r="CL134" s="148"/>
      <c r="CM134" s="1125" t="s">
        <v>493</v>
      </c>
      <c r="CN134" s="1126"/>
      <c r="CO134" s="1126"/>
      <c r="CP134" s="1126"/>
      <c r="CQ134" s="1126"/>
      <c r="CR134" s="1126"/>
      <c r="CS134" s="1126"/>
      <c r="CT134" s="1126"/>
      <c r="CU134" s="1127"/>
      <c r="CV134" s="148"/>
      <c r="CW134" s="148"/>
      <c r="CX134" s="148"/>
      <c r="CY134" s="148"/>
      <c r="CZ134" s="279"/>
      <c r="DA134" s="148"/>
      <c r="DB134" s="148"/>
      <c r="DC134" s="278"/>
      <c r="DD134" s="148"/>
      <c r="DE134" s="148"/>
      <c r="DF134" s="148"/>
      <c r="DG134" s="148"/>
      <c r="DH134" s="1125" t="s">
        <v>492</v>
      </c>
      <c r="DI134" s="1126"/>
      <c r="DJ134" s="1126"/>
      <c r="DK134" s="1126"/>
      <c r="DL134" s="1126"/>
      <c r="DM134" s="1126"/>
      <c r="DN134" s="1126"/>
      <c r="DO134" s="1126"/>
      <c r="DP134" s="1127"/>
      <c r="DQ134" s="148"/>
      <c r="DR134" s="148"/>
      <c r="DS134" s="148"/>
      <c r="DT134" s="148"/>
      <c r="DU134" s="279"/>
    </row>
    <row r="135" spans="1:125" ht="6" customHeight="1">
      <c r="A135" s="148"/>
      <c r="B135" s="149"/>
      <c r="C135" s="1137"/>
      <c r="D135" s="1137"/>
      <c r="E135" s="1137"/>
      <c r="F135" s="149"/>
      <c r="G135" s="1136"/>
      <c r="H135" s="1136"/>
      <c r="I135" s="1136"/>
      <c r="J135" s="186"/>
      <c r="K135" s="186"/>
      <c r="L135" s="186"/>
      <c r="M135" s="186"/>
      <c r="N135" s="186"/>
      <c r="O135" s="186"/>
      <c r="P135" s="186"/>
      <c r="Q135" s="186"/>
      <c r="R135" s="186"/>
      <c r="S135" s="186"/>
      <c r="T135" s="148"/>
      <c r="U135" s="148"/>
      <c r="V135" s="148"/>
      <c r="W135" s="278"/>
      <c r="X135" s="148"/>
      <c r="Y135" s="148"/>
      <c r="Z135" s="148"/>
      <c r="AA135" s="148"/>
      <c r="AB135" s="1128"/>
      <c r="AC135" s="1115"/>
      <c r="AD135" s="1115"/>
      <c r="AE135" s="1115"/>
      <c r="AF135" s="1115"/>
      <c r="AG135" s="1115"/>
      <c r="AH135" s="1115"/>
      <c r="AI135" s="1115"/>
      <c r="AJ135" s="1129"/>
      <c r="AK135" s="148"/>
      <c r="AL135" s="148"/>
      <c r="AM135" s="148"/>
      <c r="AN135" s="148"/>
      <c r="AO135" s="279"/>
      <c r="AP135" s="148"/>
      <c r="AQ135" s="148"/>
      <c r="AR135" s="278"/>
      <c r="AS135" s="148"/>
      <c r="AT135" s="148"/>
      <c r="AU135" s="148"/>
      <c r="AV135" s="148"/>
      <c r="AW135" s="1128"/>
      <c r="AX135" s="1115"/>
      <c r="AY135" s="1115"/>
      <c r="AZ135" s="1115"/>
      <c r="BA135" s="1115"/>
      <c r="BB135" s="1115"/>
      <c r="BC135" s="1115"/>
      <c r="BD135" s="1115"/>
      <c r="BE135" s="1129"/>
      <c r="BF135" s="148"/>
      <c r="BG135" s="148"/>
      <c r="BH135" s="148"/>
      <c r="BI135" s="148"/>
      <c r="BJ135" s="279"/>
      <c r="BK135" s="148"/>
      <c r="BL135" s="148"/>
      <c r="BM135" s="278"/>
      <c r="BN135" s="148"/>
      <c r="BO135" s="148"/>
      <c r="BP135" s="148"/>
      <c r="BQ135" s="148"/>
      <c r="BR135" s="1128"/>
      <c r="BS135" s="1115"/>
      <c r="BT135" s="1115"/>
      <c r="BU135" s="1115"/>
      <c r="BV135" s="1115"/>
      <c r="BW135" s="1115"/>
      <c r="BX135" s="1115"/>
      <c r="BY135" s="1115"/>
      <c r="BZ135" s="1129"/>
      <c r="CA135" s="148"/>
      <c r="CB135" s="148"/>
      <c r="CC135" s="148"/>
      <c r="CD135" s="148"/>
      <c r="CE135" s="279"/>
      <c r="CF135" s="148"/>
      <c r="CG135" s="148"/>
      <c r="CH135" s="278"/>
      <c r="CI135" s="148"/>
      <c r="CJ135" s="148"/>
      <c r="CK135" s="148"/>
      <c r="CL135" s="148"/>
      <c r="CM135" s="1128"/>
      <c r="CN135" s="1115"/>
      <c r="CO135" s="1115"/>
      <c r="CP135" s="1115"/>
      <c r="CQ135" s="1115"/>
      <c r="CR135" s="1115"/>
      <c r="CS135" s="1115"/>
      <c r="CT135" s="1115"/>
      <c r="CU135" s="1129"/>
      <c r="CV135" s="148"/>
      <c r="CW135" s="148"/>
      <c r="CX135" s="148"/>
      <c r="CY135" s="148"/>
      <c r="CZ135" s="279"/>
      <c r="DA135" s="148"/>
      <c r="DB135" s="148"/>
      <c r="DC135" s="278"/>
      <c r="DD135" s="148"/>
      <c r="DE135" s="148"/>
      <c r="DF135" s="148"/>
      <c r="DG135" s="148"/>
      <c r="DH135" s="1128"/>
      <c r="DI135" s="1115"/>
      <c r="DJ135" s="1115"/>
      <c r="DK135" s="1115"/>
      <c r="DL135" s="1115"/>
      <c r="DM135" s="1115"/>
      <c r="DN135" s="1115"/>
      <c r="DO135" s="1115"/>
      <c r="DP135" s="1129"/>
      <c r="DQ135" s="148"/>
      <c r="DR135" s="148"/>
      <c r="DS135" s="148"/>
      <c r="DT135" s="148"/>
      <c r="DU135" s="279"/>
    </row>
    <row r="136" spans="1:125" ht="6" customHeight="1">
      <c r="A136" s="148"/>
      <c r="B136" s="149"/>
      <c r="C136" s="1137"/>
      <c r="D136" s="1137"/>
      <c r="E136" s="1137"/>
      <c r="F136" s="149"/>
      <c r="G136" s="1136"/>
      <c r="H136" s="1136"/>
      <c r="I136" s="1136"/>
      <c r="J136" s="186"/>
      <c r="K136" s="186"/>
      <c r="L136" s="186"/>
      <c r="M136" s="186"/>
      <c r="N136" s="186"/>
      <c r="O136" s="186"/>
      <c r="P136" s="186"/>
      <c r="Q136" s="186"/>
      <c r="R136" s="1135"/>
      <c r="S136" s="1135"/>
      <c r="T136" s="496"/>
      <c r="U136" s="148"/>
      <c r="V136" s="148"/>
      <c r="W136" s="278"/>
      <c r="X136" s="148"/>
      <c r="Y136" s="148"/>
      <c r="Z136" s="148"/>
      <c r="AA136" s="148"/>
      <c r="AB136" s="1128"/>
      <c r="AC136" s="1115"/>
      <c r="AD136" s="1115"/>
      <c r="AE136" s="1115"/>
      <c r="AF136" s="1115"/>
      <c r="AG136" s="1115"/>
      <c r="AH136" s="1115"/>
      <c r="AI136" s="1115"/>
      <c r="AJ136" s="1129"/>
      <c r="AK136" s="148"/>
      <c r="AL136" s="148"/>
      <c r="AM136" s="148"/>
      <c r="AN136" s="148"/>
      <c r="AO136" s="279"/>
      <c r="AP136" s="148"/>
      <c r="AQ136" s="148"/>
      <c r="AR136" s="278"/>
      <c r="AS136" s="148"/>
      <c r="AT136" s="148"/>
      <c r="AU136" s="148"/>
      <c r="AV136" s="148"/>
      <c r="AW136" s="1128"/>
      <c r="AX136" s="1115"/>
      <c r="AY136" s="1115"/>
      <c r="AZ136" s="1115"/>
      <c r="BA136" s="1115"/>
      <c r="BB136" s="1115"/>
      <c r="BC136" s="1115"/>
      <c r="BD136" s="1115"/>
      <c r="BE136" s="1129"/>
      <c r="BF136" s="148"/>
      <c r="BG136" s="148"/>
      <c r="BH136" s="148"/>
      <c r="BI136" s="148"/>
      <c r="BJ136" s="279"/>
      <c r="BK136" s="148"/>
      <c r="BL136" s="148"/>
      <c r="BM136" s="278"/>
      <c r="BN136" s="148"/>
      <c r="BO136" s="148"/>
      <c r="BP136" s="148"/>
      <c r="BQ136" s="148"/>
      <c r="BR136" s="1128"/>
      <c r="BS136" s="1115"/>
      <c r="BT136" s="1115"/>
      <c r="BU136" s="1115"/>
      <c r="BV136" s="1115"/>
      <c r="BW136" s="1115"/>
      <c r="BX136" s="1115"/>
      <c r="BY136" s="1115"/>
      <c r="BZ136" s="1129"/>
      <c r="CA136" s="148"/>
      <c r="CB136" s="148"/>
      <c r="CC136" s="148"/>
      <c r="CD136" s="148"/>
      <c r="CE136" s="279"/>
      <c r="CF136" s="148"/>
      <c r="CG136" s="148"/>
      <c r="CH136" s="278"/>
      <c r="CI136" s="148"/>
      <c r="CJ136" s="148"/>
      <c r="CK136" s="148"/>
      <c r="CL136" s="148"/>
      <c r="CM136" s="1128"/>
      <c r="CN136" s="1115"/>
      <c r="CO136" s="1115"/>
      <c r="CP136" s="1115"/>
      <c r="CQ136" s="1115"/>
      <c r="CR136" s="1115"/>
      <c r="CS136" s="1115"/>
      <c r="CT136" s="1115"/>
      <c r="CU136" s="1129"/>
      <c r="CV136" s="148"/>
      <c r="CW136" s="148"/>
      <c r="CX136" s="148"/>
      <c r="CY136" s="148"/>
      <c r="CZ136" s="279"/>
      <c r="DA136" s="148"/>
      <c r="DB136" s="148"/>
      <c r="DC136" s="278"/>
      <c r="DD136" s="148"/>
      <c r="DE136" s="148"/>
      <c r="DF136" s="148"/>
      <c r="DG136" s="148"/>
      <c r="DH136" s="1128"/>
      <c r="DI136" s="1115"/>
      <c r="DJ136" s="1115"/>
      <c r="DK136" s="1115"/>
      <c r="DL136" s="1115"/>
      <c r="DM136" s="1115"/>
      <c r="DN136" s="1115"/>
      <c r="DO136" s="1115"/>
      <c r="DP136" s="1129"/>
      <c r="DQ136" s="148"/>
      <c r="DR136" s="148"/>
      <c r="DS136" s="148"/>
      <c r="DT136" s="148"/>
      <c r="DU136" s="279"/>
    </row>
    <row r="137" spans="1:125" ht="6" customHeight="1">
      <c r="A137" s="148"/>
      <c r="B137" s="149"/>
      <c r="C137" s="149"/>
      <c r="D137" s="149"/>
      <c r="E137" s="149"/>
      <c r="F137" s="149"/>
      <c r="G137" s="1136"/>
      <c r="H137" s="1136"/>
      <c r="I137" s="1136"/>
      <c r="J137" s="186"/>
      <c r="K137" s="186"/>
      <c r="L137" s="186"/>
      <c r="M137" s="186"/>
      <c r="N137" s="186"/>
      <c r="O137" s="186"/>
      <c r="P137" s="186"/>
      <c r="Q137" s="186"/>
      <c r="R137" s="1135"/>
      <c r="S137" s="1135"/>
      <c r="T137" s="496"/>
      <c r="U137" s="148"/>
      <c r="V137" s="148"/>
      <c r="W137" s="278"/>
      <c r="X137" s="148"/>
      <c r="Y137" s="148"/>
      <c r="Z137" s="148"/>
      <c r="AA137" s="148"/>
      <c r="AB137" s="1128"/>
      <c r="AC137" s="1115"/>
      <c r="AD137" s="1115"/>
      <c r="AE137" s="1115"/>
      <c r="AF137" s="1115"/>
      <c r="AG137" s="1115"/>
      <c r="AH137" s="1115"/>
      <c r="AI137" s="1115"/>
      <c r="AJ137" s="1129"/>
      <c r="AK137" s="148"/>
      <c r="AL137" s="148"/>
      <c r="AM137" s="148"/>
      <c r="AN137" s="148"/>
      <c r="AO137" s="279"/>
      <c r="AP137" s="148"/>
      <c r="AQ137" s="148"/>
      <c r="AR137" s="278"/>
      <c r="AS137" s="148"/>
      <c r="AT137" s="148"/>
      <c r="AU137" s="148"/>
      <c r="AV137" s="148"/>
      <c r="AW137" s="1128"/>
      <c r="AX137" s="1115"/>
      <c r="AY137" s="1115"/>
      <c r="AZ137" s="1115"/>
      <c r="BA137" s="1115"/>
      <c r="BB137" s="1115"/>
      <c r="BC137" s="1115"/>
      <c r="BD137" s="1115"/>
      <c r="BE137" s="1129"/>
      <c r="BF137" s="148"/>
      <c r="BG137" s="148"/>
      <c r="BH137" s="148"/>
      <c r="BI137" s="148"/>
      <c r="BJ137" s="279"/>
      <c r="BK137" s="148"/>
      <c r="BL137" s="148"/>
      <c r="BM137" s="278"/>
      <c r="BN137" s="148"/>
      <c r="BO137" s="148"/>
      <c r="BP137" s="148"/>
      <c r="BQ137" s="148"/>
      <c r="BR137" s="1128"/>
      <c r="BS137" s="1115"/>
      <c r="BT137" s="1115"/>
      <c r="BU137" s="1115"/>
      <c r="BV137" s="1115"/>
      <c r="BW137" s="1115"/>
      <c r="BX137" s="1115"/>
      <c r="BY137" s="1115"/>
      <c r="BZ137" s="1129"/>
      <c r="CA137" s="148"/>
      <c r="CB137" s="148"/>
      <c r="CC137" s="148"/>
      <c r="CD137" s="148"/>
      <c r="CE137" s="279"/>
      <c r="CF137" s="148"/>
      <c r="CG137" s="148"/>
      <c r="CH137" s="278"/>
      <c r="CI137" s="148"/>
      <c r="CJ137" s="148"/>
      <c r="CK137" s="148"/>
      <c r="CL137" s="148"/>
      <c r="CM137" s="1128"/>
      <c r="CN137" s="1115"/>
      <c r="CO137" s="1115"/>
      <c r="CP137" s="1115"/>
      <c r="CQ137" s="1115"/>
      <c r="CR137" s="1115"/>
      <c r="CS137" s="1115"/>
      <c r="CT137" s="1115"/>
      <c r="CU137" s="1129"/>
      <c r="CV137" s="148"/>
      <c r="CW137" s="148"/>
      <c r="CX137" s="148"/>
      <c r="CY137" s="148"/>
      <c r="CZ137" s="279"/>
      <c r="DA137" s="148"/>
      <c r="DB137" s="148"/>
      <c r="DC137" s="278"/>
      <c r="DD137" s="148"/>
      <c r="DE137" s="148"/>
      <c r="DF137" s="148"/>
      <c r="DG137" s="148"/>
      <c r="DH137" s="1128"/>
      <c r="DI137" s="1115"/>
      <c r="DJ137" s="1115"/>
      <c r="DK137" s="1115"/>
      <c r="DL137" s="1115"/>
      <c r="DM137" s="1115"/>
      <c r="DN137" s="1115"/>
      <c r="DO137" s="1115"/>
      <c r="DP137" s="1129"/>
      <c r="DQ137" s="148"/>
      <c r="DR137" s="148"/>
      <c r="DS137" s="148"/>
      <c r="DT137" s="148"/>
      <c r="DU137" s="279"/>
    </row>
    <row r="138" spans="1:125" ht="6" customHeight="1">
      <c r="A138" s="148"/>
      <c r="B138" s="149"/>
      <c r="C138" s="149"/>
      <c r="D138" s="149"/>
      <c r="E138" s="149"/>
      <c r="F138" s="149"/>
      <c r="G138" s="1136"/>
      <c r="H138" s="1136"/>
      <c r="I138" s="1136"/>
      <c r="J138" s="186"/>
      <c r="K138" s="1135"/>
      <c r="L138" s="186"/>
      <c r="M138" s="186"/>
      <c r="N138" s="1135"/>
      <c r="O138" s="517"/>
      <c r="P138" s="1135"/>
      <c r="Q138" s="517"/>
      <c r="R138" s="1135"/>
      <c r="S138" s="517"/>
      <c r="T138" s="496"/>
      <c r="U138" s="148"/>
      <c r="V138" s="148"/>
      <c r="W138" s="278"/>
      <c r="X138" s="148"/>
      <c r="Y138" s="148"/>
      <c r="Z138" s="148"/>
      <c r="AA138" s="148"/>
      <c r="AB138" s="1128"/>
      <c r="AC138" s="1115"/>
      <c r="AD138" s="1115"/>
      <c r="AE138" s="1115"/>
      <c r="AF138" s="1115"/>
      <c r="AG138" s="1115"/>
      <c r="AH138" s="1115"/>
      <c r="AI138" s="1115"/>
      <c r="AJ138" s="1129"/>
      <c r="AK138" s="148"/>
      <c r="AL138" s="148"/>
      <c r="AM138" s="148"/>
      <c r="AN138" s="148"/>
      <c r="AO138" s="279"/>
      <c r="AP138" s="148"/>
      <c r="AQ138" s="148"/>
      <c r="AR138" s="278"/>
      <c r="AS138" s="148"/>
      <c r="AT138" s="148"/>
      <c r="AU138" s="148"/>
      <c r="AV138" s="148"/>
      <c r="AW138" s="1128"/>
      <c r="AX138" s="1115"/>
      <c r="AY138" s="1115"/>
      <c r="AZ138" s="1115"/>
      <c r="BA138" s="1115"/>
      <c r="BB138" s="1115"/>
      <c r="BC138" s="1115"/>
      <c r="BD138" s="1115"/>
      <c r="BE138" s="1129"/>
      <c r="BF138" s="148"/>
      <c r="BG138" s="148"/>
      <c r="BH138" s="148"/>
      <c r="BI138" s="148"/>
      <c r="BJ138" s="279"/>
      <c r="BK138" s="148"/>
      <c r="BL138" s="148"/>
      <c r="BM138" s="278"/>
      <c r="BN138" s="148"/>
      <c r="BO138" s="148"/>
      <c r="BP138" s="148"/>
      <c r="BQ138" s="148"/>
      <c r="BR138" s="1128"/>
      <c r="BS138" s="1115"/>
      <c r="BT138" s="1115"/>
      <c r="BU138" s="1115"/>
      <c r="BV138" s="1115"/>
      <c r="BW138" s="1115"/>
      <c r="BX138" s="1115"/>
      <c r="BY138" s="1115"/>
      <c r="BZ138" s="1129"/>
      <c r="CA138" s="148"/>
      <c r="CB138" s="148"/>
      <c r="CC138" s="148"/>
      <c r="CD138" s="148"/>
      <c r="CE138" s="279"/>
      <c r="CF138" s="148"/>
      <c r="CG138" s="148"/>
      <c r="CH138" s="278"/>
      <c r="CI138" s="148"/>
      <c r="CJ138" s="148"/>
      <c r="CK138" s="148"/>
      <c r="CL138" s="148"/>
      <c r="CM138" s="1128"/>
      <c r="CN138" s="1115"/>
      <c r="CO138" s="1115"/>
      <c r="CP138" s="1115"/>
      <c r="CQ138" s="1115"/>
      <c r="CR138" s="1115"/>
      <c r="CS138" s="1115"/>
      <c r="CT138" s="1115"/>
      <c r="CU138" s="1129"/>
      <c r="CV138" s="148"/>
      <c r="CW138" s="148"/>
      <c r="CX138" s="148"/>
      <c r="CY138" s="148"/>
      <c r="CZ138" s="279"/>
      <c r="DA138" s="148"/>
      <c r="DB138" s="148"/>
      <c r="DC138" s="278"/>
      <c r="DD138" s="148"/>
      <c r="DE138" s="148"/>
      <c r="DF138" s="148"/>
      <c r="DG138" s="148"/>
      <c r="DH138" s="1128"/>
      <c r="DI138" s="1115"/>
      <c r="DJ138" s="1115"/>
      <c r="DK138" s="1115"/>
      <c r="DL138" s="1115"/>
      <c r="DM138" s="1115"/>
      <c r="DN138" s="1115"/>
      <c r="DO138" s="1115"/>
      <c r="DP138" s="1129"/>
      <c r="DQ138" s="148"/>
      <c r="DR138" s="148"/>
      <c r="DS138" s="148"/>
      <c r="DT138" s="148"/>
      <c r="DU138" s="279"/>
    </row>
    <row r="139" spans="1:125" ht="6" customHeight="1">
      <c r="A139" s="148"/>
      <c r="B139" s="149"/>
      <c r="C139" s="149"/>
      <c r="D139" s="149"/>
      <c r="E139" s="149"/>
      <c r="F139" s="149"/>
      <c r="G139" s="1136"/>
      <c r="H139" s="1136"/>
      <c r="I139" s="1136"/>
      <c r="J139" s="186"/>
      <c r="K139" s="1135"/>
      <c r="L139" s="186"/>
      <c r="M139" s="186"/>
      <c r="N139" s="1135"/>
      <c r="O139" s="517"/>
      <c r="P139" s="1135"/>
      <c r="Q139" s="517"/>
      <c r="R139" s="1135"/>
      <c r="S139" s="517"/>
      <c r="T139" s="496"/>
      <c r="U139" s="148"/>
      <c r="V139" s="148"/>
      <c r="W139" s="278"/>
      <c r="X139" s="148"/>
      <c r="Y139" s="148"/>
      <c r="Z139" s="148"/>
      <c r="AA139" s="148"/>
      <c r="AB139" s="1128"/>
      <c r="AC139" s="1115"/>
      <c r="AD139" s="1115"/>
      <c r="AE139" s="1115"/>
      <c r="AF139" s="1115"/>
      <c r="AG139" s="1115"/>
      <c r="AH139" s="1115"/>
      <c r="AI139" s="1115"/>
      <c r="AJ139" s="1129"/>
      <c r="AK139" s="148"/>
      <c r="AL139" s="148"/>
      <c r="AM139" s="148"/>
      <c r="AN139" s="148"/>
      <c r="AO139" s="279"/>
      <c r="AP139" s="148"/>
      <c r="AQ139" s="148"/>
      <c r="AR139" s="278"/>
      <c r="AS139" s="148"/>
      <c r="AT139" s="148"/>
      <c r="AU139" s="148"/>
      <c r="AV139" s="148"/>
      <c r="AW139" s="1128"/>
      <c r="AX139" s="1115"/>
      <c r="AY139" s="1115"/>
      <c r="AZ139" s="1115"/>
      <c r="BA139" s="1115"/>
      <c r="BB139" s="1115"/>
      <c r="BC139" s="1115"/>
      <c r="BD139" s="1115"/>
      <c r="BE139" s="1129"/>
      <c r="BF139" s="148"/>
      <c r="BG139" s="148"/>
      <c r="BH139" s="148"/>
      <c r="BI139" s="148"/>
      <c r="BJ139" s="279"/>
      <c r="BK139" s="148"/>
      <c r="BL139" s="148"/>
      <c r="BM139" s="278"/>
      <c r="BN139" s="148"/>
      <c r="BO139" s="148"/>
      <c r="BP139" s="148"/>
      <c r="BQ139" s="148"/>
      <c r="BR139" s="1128"/>
      <c r="BS139" s="1115"/>
      <c r="BT139" s="1115"/>
      <c r="BU139" s="1115"/>
      <c r="BV139" s="1115"/>
      <c r="BW139" s="1115"/>
      <c r="BX139" s="1115"/>
      <c r="BY139" s="1115"/>
      <c r="BZ139" s="1129"/>
      <c r="CA139" s="148"/>
      <c r="CB139" s="148"/>
      <c r="CC139" s="148"/>
      <c r="CD139" s="148"/>
      <c r="CE139" s="279"/>
      <c r="CF139" s="148"/>
      <c r="CG139" s="148"/>
      <c r="CH139" s="278"/>
      <c r="CI139" s="148"/>
      <c r="CJ139" s="148"/>
      <c r="CK139" s="148"/>
      <c r="CL139" s="148"/>
      <c r="CM139" s="1128"/>
      <c r="CN139" s="1115"/>
      <c r="CO139" s="1115"/>
      <c r="CP139" s="1115"/>
      <c r="CQ139" s="1115"/>
      <c r="CR139" s="1115"/>
      <c r="CS139" s="1115"/>
      <c r="CT139" s="1115"/>
      <c r="CU139" s="1129"/>
      <c r="CV139" s="148"/>
      <c r="CW139" s="148"/>
      <c r="CX139" s="148"/>
      <c r="CY139" s="148"/>
      <c r="CZ139" s="279"/>
      <c r="DA139" s="148"/>
      <c r="DB139" s="148"/>
      <c r="DC139" s="278"/>
      <c r="DD139" s="148"/>
      <c r="DE139" s="148"/>
      <c r="DF139" s="148"/>
      <c r="DG139" s="148"/>
      <c r="DH139" s="1128"/>
      <c r="DI139" s="1115"/>
      <c r="DJ139" s="1115"/>
      <c r="DK139" s="1115"/>
      <c r="DL139" s="1115"/>
      <c r="DM139" s="1115"/>
      <c r="DN139" s="1115"/>
      <c r="DO139" s="1115"/>
      <c r="DP139" s="1129"/>
      <c r="DQ139" s="148"/>
      <c r="DR139" s="148"/>
      <c r="DS139" s="148"/>
      <c r="DT139" s="148"/>
      <c r="DU139" s="279"/>
    </row>
    <row r="140" spans="1:125" ht="6" customHeight="1">
      <c r="A140" s="148"/>
      <c r="B140" s="149"/>
      <c r="C140" s="149"/>
      <c r="D140" s="149"/>
      <c r="E140" s="149"/>
      <c r="F140" s="149"/>
      <c r="G140" s="186"/>
      <c r="H140" s="186"/>
      <c r="I140" s="186"/>
      <c r="J140" s="186"/>
      <c r="K140" s="186"/>
      <c r="L140" s="186"/>
      <c r="M140" s="186"/>
      <c r="N140" s="186"/>
      <c r="O140" s="186"/>
      <c r="P140" s="186"/>
      <c r="Q140" s="186"/>
      <c r="R140" s="186"/>
      <c r="S140" s="186"/>
      <c r="T140" s="148"/>
      <c r="U140" s="148"/>
      <c r="V140" s="148"/>
      <c r="W140" s="278"/>
      <c r="X140" s="148"/>
      <c r="Y140" s="148"/>
      <c r="Z140" s="148"/>
      <c r="AA140" s="148"/>
      <c r="AB140" s="1128"/>
      <c r="AC140" s="1115"/>
      <c r="AD140" s="1115"/>
      <c r="AE140" s="1115"/>
      <c r="AF140" s="1115"/>
      <c r="AG140" s="1115"/>
      <c r="AH140" s="1115"/>
      <c r="AI140" s="1115"/>
      <c r="AJ140" s="1129"/>
      <c r="AK140" s="148"/>
      <c r="AL140" s="148"/>
      <c r="AM140" s="148"/>
      <c r="AN140" s="148"/>
      <c r="AO140" s="279"/>
      <c r="AP140" s="148"/>
      <c r="AQ140" s="148"/>
      <c r="AR140" s="278"/>
      <c r="AS140" s="148"/>
      <c r="AT140" s="148"/>
      <c r="AU140" s="148"/>
      <c r="AV140" s="148"/>
      <c r="AW140" s="1128"/>
      <c r="AX140" s="1115"/>
      <c r="AY140" s="1115"/>
      <c r="AZ140" s="1115"/>
      <c r="BA140" s="1115"/>
      <c r="BB140" s="1115"/>
      <c r="BC140" s="1115"/>
      <c r="BD140" s="1115"/>
      <c r="BE140" s="1129"/>
      <c r="BF140" s="148"/>
      <c r="BG140" s="148"/>
      <c r="BH140" s="148"/>
      <c r="BI140" s="148"/>
      <c r="BJ140" s="279"/>
      <c r="BK140" s="148"/>
      <c r="BL140" s="148"/>
      <c r="BM140" s="278"/>
      <c r="BN140" s="148"/>
      <c r="BO140" s="148"/>
      <c r="BP140" s="148"/>
      <c r="BQ140" s="148"/>
      <c r="BR140" s="1128"/>
      <c r="BS140" s="1115"/>
      <c r="BT140" s="1115"/>
      <c r="BU140" s="1115"/>
      <c r="BV140" s="1115"/>
      <c r="BW140" s="1115"/>
      <c r="BX140" s="1115"/>
      <c r="BY140" s="1115"/>
      <c r="BZ140" s="1129"/>
      <c r="CA140" s="148"/>
      <c r="CB140" s="148"/>
      <c r="CC140" s="148"/>
      <c r="CD140" s="148"/>
      <c r="CE140" s="279"/>
      <c r="CF140" s="148"/>
      <c r="CG140" s="148"/>
      <c r="CH140" s="278"/>
      <c r="CI140" s="148"/>
      <c r="CJ140" s="148"/>
      <c r="CK140" s="148"/>
      <c r="CL140" s="148"/>
      <c r="CM140" s="1128"/>
      <c r="CN140" s="1115"/>
      <c r="CO140" s="1115"/>
      <c r="CP140" s="1115"/>
      <c r="CQ140" s="1115"/>
      <c r="CR140" s="1115"/>
      <c r="CS140" s="1115"/>
      <c r="CT140" s="1115"/>
      <c r="CU140" s="1129"/>
      <c r="CV140" s="148"/>
      <c r="CW140" s="148"/>
      <c r="CX140" s="148"/>
      <c r="CY140" s="148"/>
      <c r="CZ140" s="279"/>
      <c r="DA140" s="148"/>
      <c r="DB140" s="148"/>
      <c r="DC140" s="278"/>
      <c r="DD140" s="148"/>
      <c r="DE140" s="148"/>
      <c r="DF140" s="148"/>
      <c r="DG140" s="148"/>
      <c r="DH140" s="1128"/>
      <c r="DI140" s="1115"/>
      <c r="DJ140" s="1115"/>
      <c r="DK140" s="1115"/>
      <c r="DL140" s="1115"/>
      <c r="DM140" s="1115"/>
      <c r="DN140" s="1115"/>
      <c r="DO140" s="1115"/>
      <c r="DP140" s="1129"/>
      <c r="DQ140" s="148"/>
      <c r="DR140" s="148"/>
      <c r="DS140" s="148"/>
      <c r="DT140" s="148"/>
      <c r="DU140" s="279"/>
    </row>
    <row r="141" spans="1:125" ht="6" customHeight="1">
      <c r="A141" s="148"/>
      <c r="B141" s="1137"/>
      <c r="C141" s="1137"/>
      <c r="D141" s="1137"/>
      <c r="E141" s="1137"/>
      <c r="F141" s="1137"/>
      <c r="G141" s="186"/>
      <c r="H141" s="186"/>
      <c r="I141" s="186"/>
      <c r="J141" s="186"/>
      <c r="K141" s="1135"/>
      <c r="L141" s="186"/>
      <c r="M141" s="186"/>
      <c r="N141" s="1135"/>
      <c r="O141" s="1135"/>
      <c r="P141" s="1135"/>
      <c r="Q141" s="1135"/>
      <c r="R141" s="1135"/>
      <c r="S141" s="1135"/>
      <c r="T141" s="1115"/>
      <c r="U141" s="148"/>
      <c r="V141" s="148"/>
      <c r="W141" s="278"/>
      <c r="X141" s="148"/>
      <c r="Y141" s="148"/>
      <c r="Z141" s="148"/>
      <c r="AA141" s="148"/>
      <c r="AB141" s="1128"/>
      <c r="AC141" s="1115"/>
      <c r="AD141" s="1115"/>
      <c r="AE141" s="1115"/>
      <c r="AF141" s="1115"/>
      <c r="AG141" s="1115"/>
      <c r="AH141" s="1115"/>
      <c r="AI141" s="1115"/>
      <c r="AJ141" s="1129"/>
      <c r="AK141" s="148"/>
      <c r="AL141" s="148"/>
      <c r="AM141" s="148"/>
      <c r="AN141" s="148"/>
      <c r="AO141" s="279"/>
      <c r="AP141" s="148"/>
      <c r="AQ141" s="148"/>
      <c r="AR141" s="278"/>
      <c r="AS141" s="148"/>
      <c r="AT141" s="148"/>
      <c r="AU141" s="148"/>
      <c r="AV141" s="148"/>
      <c r="AW141" s="1128"/>
      <c r="AX141" s="1115"/>
      <c r="AY141" s="1115"/>
      <c r="AZ141" s="1115"/>
      <c r="BA141" s="1115"/>
      <c r="BB141" s="1115"/>
      <c r="BC141" s="1115"/>
      <c r="BD141" s="1115"/>
      <c r="BE141" s="1129"/>
      <c r="BF141" s="148"/>
      <c r="BG141" s="148"/>
      <c r="BH141" s="148"/>
      <c r="BI141" s="148"/>
      <c r="BJ141" s="279"/>
      <c r="BK141" s="148"/>
      <c r="BL141" s="148"/>
      <c r="BM141" s="278"/>
      <c r="BN141" s="148"/>
      <c r="BO141" s="148"/>
      <c r="BP141" s="148"/>
      <c r="BQ141" s="148"/>
      <c r="BR141" s="1128"/>
      <c r="BS141" s="1115"/>
      <c r="BT141" s="1115"/>
      <c r="BU141" s="1115"/>
      <c r="BV141" s="1115"/>
      <c r="BW141" s="1115"/>
      <c r="BX141" s="1115"/>
      <c r="BY141" s="1115"/>
      <c r="BZ141" s="1129"/>
      <c r="CA141" s="148"/>
      <c r="CB141" s="148"/>
      <c r="CC141" s="148"/>
      <c r="CD141" s="148"/>
      <c r="CE141" s="279"/>
      <c r="CF141" s="148"/>
      <c r="CG141" s="148"/>
      <c r="CH141" s="278"/>
      <c r="CI141" s="148"/>
      <c r="CJ141" s="148"/>
      <c r="CK141" s="148"/>
      <c r="CL141" s="148"/>
      <c r="CM141" s="1128"/>
      <c r="CN141" s="1115"/>
      <c r="CO141" s="1115"/>
      <c r="CP141" s="1115"/>
      <c r="CQ141" s="1115"/>
      <c r="CR141" s="1115"/>
      <c r="CS141" s="1115"/>
      <c r="CT141" s="1115"/>
      <c r="CU141" s="1129"/>
      <c r="CV141" s="148"/>
      <c r="CW141" s="148"/>
      <c r="CX141" s="148"/>
      <c r="CY141" s="148"/>
      <c r="CZ141" s="279"/>
      <c r="DA141" s="148"/>
      <c r="DB141" s="148"/>
      <c r="DC141" s="278"/>
      <c r="DD141" s="148"/>
      <c r="DE141" s="148"/>
      <c r="DF141" s="148"/>
      <c r="DG141" s="148"/>
      <c r="DH141" s="1128"/>
      <c r="DI141" s="1115"/>
      <c r="DJ141" s="1115"/>
      <c r="DK141" s="1115"/>
      <c r="DL141" s="1115"/>
      <c r="DM141" s="1115"/>
      <c r="DN141" s="1115"/>
      <c r="DO141" s="1115"/>
      <c r="DP141" s="1129"/>
      <c r="DQ141" s="148"/>
      <c r="DR141" s="148"/>
      <c r="DS141" s="148"/>
      <c r="DT141" s="148"/>
      <c r="DU141" s="279"/>
    </row>
    <row r="142" spans="1:125" ht="6" customHeight="1">
      <c r="A142" s="148"/>
      <c r="B142" s="1137"/>
      <c r="C142" s="1137"/>
      <c r="D142" s="1137"/>
      <c r="E142" s="1137"/>
      <c r="F142" s="1137"/>
      <c r="G142" s="186"/>
      <c r="H142" s="186"/>
      <c r="I142" s="186"/>
      <c r="J142" s="186"/>
      <c r="K142" s="1135"/>
      <c r="L142" s="186"/>
      <c r="M142" s="186"/>
      <c r="N142" s="1135"/>
      <c r="O142" s="1135"/>
      <c r="P142" s="1135"/>
      <c r="Q142" s="1135"/>
      <c r="R142" s="1135"/>
      <c r="S142" s="1135"/>
      <c r="T142" s="1115"/>
      <c r="U142" s="148"/>
      <c r="V142" s="148"/>
      <c r="W142" s="278"/>
      <c r="X142" s="148"/>
      <c r="Y142" s="148"/>
      <c r="Z142" s="148"/>
      <c r="AA142" s="148"/>
      <c r="AB142" s="1128"/>
      <c r="AC142" s="1115"/>
      <c r="AD142" s="1115"/>
      <c r="AE142" s="1115"/>
      <c r="AF142" s="1115"/>
      <c r="AG142" s="1115"/>
      <c r="AH142" s="1115"/>
      <c r="AI142" s="1115"/>
      <c r="AJ142" s="1129"/>
      <c r="AK142" s="148"/>
      <c r="AL142" s="148"/>
      <c r="AM142" s="148"/>
      <c r="AN142" s="148"/>
      <c r="AO142" s="279"/>
      <c r="AP142" s="148"/>
      <c r="AQ142" s="148"/>
      <c r="AR142" s="278"/>
      <c r="AS142" s="148"/>
      <c r="AT142" s="148"/>
      <c r="AU142" s="148"/>
      <c r="AV142" s="148"/>
      <c r="AW142" s="1128"/>
      <c r="AX142" s="1115"/>
      <c r="AY142" s="1115"/>
      <c r="AZ142" s="1115"/>
      <c r="BA142" s="1115"/>
      <c r="BB142" s="1115"/>
      <c r="BC142" s="1115"/>
      <c r="BD142" s="1115"/>
      <c r="BE142" s="1129"/>
      <c r="BF142" s="148"/>
      <c r="BG142" s="148"/>
      <c r="BH142" s="148"/>
      <c r="BI142" s="148"/>
      <c r="BJ142" s="279"/>
      <c r="BK142" s="148"/>
      <c r="BL142" s="148"/>
      <c r="BM142" s="278"/>
      <c r="BN142" s="148"/>
      <c r="BO142" s="148"/>
      <c r="BP142" s="148"/>
      <c r="BQ142" s="148"/>
      <c r="BR142" s="1128"/>
      <c r="BS142" s="1115"/>
      <c r="BT142" s="1115"/>
      <c r="BU142" s="1115"/>
      <c r="BV142" s="1115"/>
      <c r="BW142" s="1115"/>
      <c r="BX142" s="1115"/>
      <c r="BY142" s="1115"/>
      <c r="BZ142" s="1129"/>
      <c r="CA142" s="148"/>
      <c r="CB142" s="148"/>
      <c r="CC142" s="148"/>
      <c r="CD142" s="148"/>
      <c r="CE142" s="279"/>
      <c r="CF142" s="148"/>
      <c r="CG142" s="148"/>
      <c r="CH142" s="278"/>
      <c r="CI142" s="148"/>
      <c r="CJ142" s="148"/>
      <c r="CK142" s="148"/>
      <c r="CL142" s="148"/>
      <c r="CM142" s="1128"/>
      <c r="CN142" s="1115"/>
      <c r="CO142" s="1115"/>
      <c r="CP142" s="1115"/>
      <c r="CQ142" s="1115"/>
      <c r="CR142" s="1115"/>
      <c r="CS142" s="1115"/>
      <c r="CT142" s="1115"/>
      <c r="CU142" s="1129"/>
      <c r="CV142" s="148"/>
      <c r="CW142" s="148"/>
      <c r="CX142" s="148"/>
      <c r="CY142" s="148"/>
      <c r="CZ142" s="279"/>
      <c r="DA142" s="148"/>
      <c r="DB142" s="148"/>
      <c r="DC142" s="278"/>
      <c r="DD142" s="148"/>
      <c r="DE142" s="148"/>
      <c r="DF142" s="148"/>
      <c r="DG142" s="148"/>
      <c r="DH142" s="1128"/>
      <c r="DI142" s="1115"/>
      <c r="DJ142" s="1115"/>
      <c r="DK142" s="1115"/>
      <c r="DL142" s="1115"/>
      <c r="DM142" s="1115"/>
      <c r="DN142" s="1115"/>
      <c r="DO142" s="1115"/>
      <c r="DP142" s="1129"/>
      <c r="DQ142" s="148"/>
      <c r="DR142" s="148"/>
      <c r="DS142" s="148"/>
      <c r="DT142" s="148"/>
      <c r="DU142" s="279"/>
    </row>
    <row r="143" spans="1:125" ht="6" customHeight="1">
      <c r="A143" s="148"/>
      <c r="B143" s="1137"/>
      <c r="C143" s="1137"/>
      <c r="D143" s="1137"/>
      <c r="E143" s="1137"/>
      <c r="F143" s="1137"/>
      <c r="G143" s="148"/>
      <c r="H143" s="148"/>
      <c r="I143" s="148"/>
      <c r="J143" s="148"/>
      <c r="K143" s="148"/>
      <c r="L143" s="148"/>
      <c r="M143" s="148"/>
      <c r="N143" s="148"/>
      <c r="O143" s="148"/>
      <c r="P143" s="148"/>
      <c r="Q143" s="148"/>
      <c r="R143" s="148"/>
      <c r="S143" s="148"/>
      <c r="T143" s="148"/>
      <c r="U143" s="148"/>
      <c r="V143" s="148"/>
      <c r="W143" s="278"/>
      <c r="X143" s="148"/>
      <c r="Y143" s="148"/>
      <c r="Z143" s="148"/>
      <c r="AA143" s="148"/>
      <c r="AB143" s="1128"/>
      <c r="AC143" s="1115"/>
      <c r="AD143" s="1115"/>
      <c r="AE143" s="1115"/>
      <c r="AF143" s="1115"/>
      <c r="AG143" s="1115"/>
      <c r="AH143" s="1115"/>
      <c r="AI143" s="1115"/>
      <c r="AJ143" s="1129"/>
      <c r="AK143" s="148"/>
      <c r="AL143" s="148"/>
      <c r="AM143" s="148"/>
      <c r="AN143" s="148"/>
      <c r="AO143" s="279"/>
      <c r="AP143" s="148"/>
      <c r="AQ143" s="148"/>
      <c r="AR143" s="278"/>
      <c r="AS143" s="148"/>
      <c r="AT143" s="148"/>
      <c r="AU143" s="148"/>
      <c r="AV143" s="148"/>
      <c r="AW143" s="1128"/>
      <c r="AX143" s="1115"/>
      <c r="AY143" s="1115"/>
      <c r="AZ143" s="1115"/>
      <c r="BA143" s="1115"/>
      <c r="BB143" s="1115"/>
      <c r="BC143" s="1115"/>
      <c r="BD143" s="1115"/>
      <c r="BE143" s="1129"/>
      <c r="BF143" s="148"/>
      <c r="BG143" s="148"/>
      <c r="BH143" s="148"/>
      <c r="BI143" s="148"/>
      <c r="BJ143" s="279"/>
      <c r="BK143" s="148"/>
      <c r="BL143" s="148"/>
      <c r="BM143" s="278"/>
      <c r="BN143" s="148"/>
      <c r="BO143" s="148"/>
      <c r="BP143" s="148"/>
      <c r="BQ143" s="148"/>
      <c r="BR143" s="1128"/>
      <c r="BS143" s="1115"/>
      <c r="BT143" s="1115"/>
      <c r="BU143" s="1115"/>
      <c r="BV143" s="1115"/>
      <c r="BW143" s="1115"/>
      <c r="BX143" s="1115"/>
      <c r="BY143" s="1115"/>
      <c r="BZ143" s="1129"/>
      <c r="CA143" s="148"/>
      <c r="CB143" s="148"/>
      <c r="CC143" s="148"/>
      <c r="CD143" s="148"/>
      <c r="CE143" s="279"/>
      <c r="CF143" s="148"/>
      <c r="CG143" s="148"/>
      <c r="CH143" s="278"/>
      <c r="CI143" s="148"/>
      <c r="CJ143" s="148"/>
      <c r="CK143" s="148"/>
      <c r="CL143" s="148"/>
      <c r="CM143" s="1128"/>
      <c r="CN143" s="1115"/>
      <c r="CO143" s="1115"/>
      <c r="CP143" s="1115"/>
      <c r="CQ143" s="1115"/>
      <c r="CR143" s="1115"/>
      <c r="CS143" s="1115"/>
      <c r="CT143" s="1115"/>
      <c r="CU143" s="1129"/>
      <c r="CV143" s="148"/>
      <c r="CW143" s="148"/>
      <c r="CX143" s="148"/>
      <c r="CY143" s="148"/>
      <c r="CZ143" s="279"/>
      <c r="DA143" s="148"/>
      <c r="DB143" s="148"/>
      <c r="DC143" s="278"/>
      <c r="DD143" s="148"/>
      <c r="DE143" s="148"/>
      <c r="DF143" s="148"/>
      <c r="DG143" s="148"/>
      <c r="DH143" s="1128"/>
      <c r="DI143" s="1115"/>
      <c r="DJ143" s="1115"/>
      <c r="DK143" s="1115"/>
      <c r="DL143" s="1115"/>
      <c r="DM143" s="1115"/>
      <c r="DN143" s="1115"/>
      <c r="DO143" s="1115"/>
      <c r="DP143" s="1129"/>
      <c r="DQ143" s="148"/>
      <c r="DR143" s="148"/>
      <c r="DS143" s="148"/>
      <c r="DT143" s="148"/>
      <c r="DU143" s="279"/>
    </row>
    <row r="144" spans="1:125" ht="6" customHeight="1">
      <c r="A144" s="148"/>
      <c r="B144" s="1137"/>
      <c r="C144" s="1137"/>
      <c r="D144" s="1137"/>
      <c r="E144" s="1137"/>
      <c r="F144" s="1137"/>
      <c r="G144" s="148"/>
      <c r="H144" s="148"/>
      <c r="I144" s="148"/>
      <c r="J144" s="148"/>
      <c r="K144" s="148"/>
      <c r="L144" s="148"/>
      <c r="M144" s="148"/>
      <c r="N144" s="148"/>
      <c r="O144" s="148"/>
      <c r="P144" s="148"/>
      <c r="Q144" s="148"/>
      <c r="R144" s="148"/>
      <c r="S144" s="148"/>
      <c r="T144" s="148"/>
      <c r="U144" s="1115"/>
      <c r="V144" s="148"/>
      <c r="W144" s="278"/>
      <c r="X144" s="148"/>
      <c r="Y144" s="148"/>
      <c r="Z144" s="148"/>
      <c r="AA144" s="148"/>
      <c r="AB144" s="1128"/>
      <c r="AC144" s="1115"/>
      <c r="AD144" s="1115"/>
      <c r="AE144" s="1115"/>
      <c r="AF144" s="1115"/>
      <c r="AG144" s="1115"/>
      <c r="AH144" s="1115"/>
      <c r="AI144" s="1115"/>
      <c r="AJ144" s="1129"/>
      <c r="AK144" s="148"/>
      <c r="AL144" s="148"/>
      <c r="AM144" s="148"/>
      <c r="AN144" s="148"/>
      <c r="AO144" s="279"/>
      <c r="AP144" s="148"/>
      <c r="AQ144" s="148"/>
      <c r="AR144" s="278"/>
      <c r="AS144" s="148"/>
      <c r="AT144" s="148"/>
      <c r="AU144" s="148"/>
      <c r="AV144" s="148"/>
      <c r="AW144" s="1128"/>
      <c r="AX144" s="1115"/>
      <c r="AY144" s="1115"/>
      <c r="AZ144" s="1115"/>
      <c r="BA144" s="1115"/>
      <c r="BB144" s="1115"/>
      <c r="BC144" s="1115"/>
      <c r="BD144" s="1115"/>
      <c r="BE144" s="1129"/>
      <c r="BF144" s="148"/>
      <c r="BG144" s="148"/>
      <c r="BH144" s="148"/>
      <c r="BI144" s="148"/>
      <c r="BJ144" s="279"/>
      <c r="BK144" s="148"/>
      <c r="BL144" s="148"/>
      <c r="BM144" s="278"/>
      <c r="BN144" s="148"/>
      <c r="BO144" s="148"/>
      <c r="BP144" s="148"/>
      <c r="BQ144" s="148"/>
      <c r="BR144" s="1128"/>
      <c r="BS144" s="1115"/>
      <c r="BT144" s="1115"/>
      <c r="BU144" s="1115"/>
      <c r="BV144" s="1115"/>
      <c r="BW144" s="1115"/>
      <c r="BX144" s="1115"/>
      <c r="BY144" s="1115"/>
      <c r="BZ144" s="1129"/>
      <c r="CA144" s="148"/>
      <c r="CB144" s="148"/>
      <c r="CC144" s="148"/>
      <c r="CD144" s="148"/>
      <c r="CE144" s="279"/>
      <c r="CF144" s="148"/>
      <c r="CG144" s="148"/>
      <c r="CH144" s="278"/>
      <c r="CI144" s="148"/>
      <c r="CJ144" s="148"/>
      <c r="CK144" s="148"/>
      <c r="CL144" s="148"/>
      <c r="CM144" s="1128"/>
      <c r="CN144" s="1115"/>
      <c r="CO144" s="1115"/>
      <c r="CP144" s="1115"/>
      <c r="CQ144" s="1115"/>
      <c r="CR144" s="1115"/>
      <c r="CS144" s="1115"/>
      <c r="CT144" s="1115"/>
      <c r="CU144" s="1129"/>
      <c r="CV144" s="148"/>
      <c r="CW144" s="148"/>
      <c r="CX144" s="148"/>
      <c r="CY144" s="148"/>
      <c r="CZ144" s="279"/>
      <c r="DA144" s="148"/>
      <c r="DB144" s="148"/>
      <c r="DC144" s="278"/>
      <c r="DD144" s="148"/>
      <c r="DE144" s="148"/>
      <c r="DF144" s="148"/>
      <c r="DG144" s="148"/>
      <c r="DH144" s="1128"/>
      <c r="DI144" s="1115"/>
      <c r="DJ144" s="1115"/>
      <c r="DK144" s="1115"/>
      <c r="DL144" s="1115"/>
      <c r="DM144" s="1115"/>
      <c r="DN144" s="1115"/>
      <c r="DO144" s="1115"/>
      <c r="DP144" s="1129"/>
      <c r="DQ144" s="148"/>
      <c r="DR144" s="148"/>
      <c r="DS144" s="148"/>
      <c r="DT144" s="148"/>
      <c r="DU144" s="279"/>
    </row>
    <row r="145" spans="1:125" ht="6" customHeight="1">
      <c r="A145" s="148"/>
      <c r="B145" s="148"/>
      <c r="C145" s="148"/>
      <c r="D145" s="148"/>
      <c r="E145" s="148"/>
      <c r="F145" s="148"/>
      <c r="G145" s="1136"/>
      <c r="H145" s="1136"/>
      <c r="I145" s="1136"/>
      <c r="J145" s="148"/>
      <c r="K145" s="148"/>
      <c r="L145" s="148"/>
      <c r="M145" s="148"/>
      <c r="N145" s="148"/>
      <c r="O145" s="148"/>
      <c r="P145" s="148"/>
      <c r="Q145" s="148"/>
      <c r="R145" s="148"/>
      <c r="S145" s="148"/>
      <c r="T145" s="148"/>
      <c r="U145" s="1115"/>
      <c r="V145" s="148"/>
      <c r="W145" s="278"/>
      <c r="X145" s="148"/>
      <c r="Y145" s="148"/>
      <c r="Z145" s="148"/>
      <c r="AA145" s="148"/>
      <c r="AB145" s="1128"/>
      <c r="AC145" s="1115"/>
      <c r="AD145" s="1115"/>
      <c r="AE145" s="1115"/>
      <c r="AF145" s="1115"/>
      <c r="AG145" s="1115"/>
      <c r="AH145" s="1115"/>
      <c r="AI145" s="1115"/>
      <c r="AJ145" s="1129"/>
      <c r="AK145" s="148"/>
      <c r="AL145" s="148"/>
      <c r="AM145" s="148"/>
      <c r="AN145" s="148"/>
      <c r="AO145" s="279"/>
      <c r="AP145" s="148"/>
      <c r="AQ145" s="148"/>
      <c r="AR145" s="278"/>
      <c r="AS145" s="148"/>
      <c r="AT145" s="148"/>
      <c r="AU145" s="148"/>
      <c r="AV145" s="148"/>
      <c r="AW145" s="1128"/>
      <c r="AX145" s="1115"/>
      <c r="AY145" s="1115"/>
      <c r="AZ145" s="1115"/>
      <c r="BA145" s="1115"/>
      <c r="BB145" s="1115"/>
      <c r="BC145" s="1115"/>
      <c r="BD145" s="1115"/>
      <c r="BE145" s="1129"/>
      <c r="BF145" s="148"/>
      <c r="BG145" s="148"/>
      <c r="BH145" s="148"/>
      <c r="BI145" s="148"/>
      <c r="BJ145" s="279"/>
      <c r="BK145" s="148"/>
      <c r="BL145" s="148"/>
      <c r="BM145" s="278"/>
      <c r="BN145" s="148"/>
      <c r="BO145" s="148"/>
      <c r="BP145" s="148"/>
      <c r="BQ145" s="148"/>
      <c r="BR145" s="1128"/>
      <c r="BS145" s="1115"/>
      <c r="BT145" s="1115"/>
      <c r="BU145" s="1115"/>
      <c r="BV145" s="1115"/>
      <c r="BW145" s="1115"/>
      <c r="BX145" s="1115"/>
      <c r="BY145" s="1115"/>
      <c r="BZ145" s="1129"/>
      <c r="CA145" s="148"/>
      <c r="CB145" s="148"/>
      <c r="CC145" s="148"/>
      <c r="CD145" s="148"/>
      <c r="CE145" s="279"/>
      <c r="CF145" s="148"/>
      <c r="CG145" s="148"/>
      <c r="CH145" s="278"/>
      <c r="CI145" s="148"/>
      <c r="CJ145" s="148"/>
      <c r="CK145" s="148"/>
      <c r="CL145" s="148"/>
      <c r="CM145" s="1128"/>
      <c r="CN145" s="1115"/>
      <c r="CO145" s="1115"/>
      <c r="CP145" s="1115"/>
      <c r="CQ145" s="1115"/>
      <c r="CR145" s="1115"/>
      <c r="CS145" s="1115"/>
      <c r="CT145" s="1115"/>
      <c r="CU145" s="1129"/>
      <c r="CV145" s="148"/>
      <c r="CW145" s="148"/>
      <c r="CX145" s="148"/>
      <c r="CY145" s="148"/>
      <c r="CZ145" s="279"/>
      <c r="DA145" s="148"/>
      <c r="DB145" s="148"/>
      <c r="DC145" s="278"/>
      <c r="DD145" s="148"/>
      <c r="DE145" s="148"/>
      <c r="DF145" s="148"/>
      <c r="DG145" s="148"/>
      <c r="DH145" s="1128"/>
      <c r="DI145" s="1115"/>
      <c r="DJ145" s="1115"/>
      <c r="DK145" s="1115"/>
      <c r="DL145" s="1115"/>
      <c r="DM145" s="1115"/>
      <c r="DN145" s="1115"/>
      <c r="DO145" s="1115"/>
      <c r="DP145" s="1129"/>
      <c r="DQ145" s="148"/>
      <c r="DR145" s="148"/>
      <c r="DS145" s="148"/>
      <c r="DT145" s="148"/>
      <c r="DU145" s="279"/>
    </row>
    <row r="146" spans="1:125" ht="6" customHeight="1">
      <c r="A146" s="148"/>
      <c r="B146" s="148"/>
      <c r="C146" s="148"/>
      <c r="D146" s="148"/>
      <c r="E146" s="148"/>
      <c r="F146" s="148"/>
      <c r="G146" s="1136"/>
      <c r="H146" s="1136"/>
      <c r="I146" s="1136"/>
      <c r="J146" s="148"/>
      <c r="K146" s="148"/>
      <c r="L146" s="148"/>
      <c r="M146" s="148"/>
      <c r="N146" s="148"/>
      <c r="O146" s="148"/>
      <c r="P146" s="148"/>
      <c r="Q146" s="148"/>
      <c r="R146" s="148"/>
      <c r="S146" s="148"/>
      <c r="T146" s="148"/>
      <c r="U146" s="148"/>
      <c r="V146" s="148"/>
      <c r="W146" s="278"/>
      <c r="X146" s="148"/>
      <c r="Y146" s="148"/>
      <c r="Z146" s="148"/>
      <c r="AA146" s="148"/>
      <c r="AB146" s="1128"/>
      <c r="AC146" s="1115"/>
      <c r="AD146" s="1115"/>
      <c r="AE146" s="1115"/>
      <c r="AF146" s="1115"/>
      <c r="AG146" s="1115"/>
      <c r="AH146" s="1115"/>
      <c r="AI146" s="1115"/>
      <c r="AJ146" s="1129"/>
      <c r="AK146" s="148"/>
      <c r="AL146" s="148"/>
      <c r="AM146" s="148"/>
      <c r="AN146" s="148"/>
      <c r="AO146" s="279"/>
      <c r="AP146" s="148"/>
      <c r="AQ146" s="148"/>
      <c r="AR146" s="278"/>
      <c r="AS146" s="148"/>
      <c r="AT146" s="148"/>
      <c r="AU146" s="148"/>
      <c r="AV146" s="148"/>
      <c r="AW146" s="1128"/>
      <c r="AX146" s="1115"/>
      <c r="AY146" s="1115"/>
      <c r="AZ146" s="1115"/>
      <c r="BA146" s="1115"/>
      <c r="BB146" s="1115"/>
      <c r="BC146" s="1115"/>
      <c r="BD146" s="1115"/>
      <c r="BE146" s="1129"/>
      <c r="BF146" s="148"/>
      <c r="BG146" s="148"/>
      <c r="BH146" s="148"/>
      <c r="BI146" s="148"/>
      <c r="BJ146" s="279"/>
      <c r="BK146" s="148"/>
      <c r="BL146" s="148"/>
      <c r="BM146" s="278"/>
      <c r="BN146" s="148"/>
      <c r="BO146" s="148"/>
      <c r="BP146" s="148"/>
      <c r="BQ146" s="148"/>
      <c r="BR146" s="1128"/>
      <c r="BS146" s="1115"/>
      <c r="BT146" s="1115"/>
      <c r="BU146" s="1115"/>
      <c r="BV146" s="1115"/>
      <c r="BW146" s="1115"/>
      <c r="BX146" s="1115"/>
      <c r="BY146" s="1115"/>
      <c r="BZ146" s="1129"/>
      <c r="CA146" s="148"/>
      <c r="CB146" s="148"/>
      <c r="CC146" s="148"/>
      <c r="CD146" s="148"/>
      <c r="CE146" s="279"/>
      <c r="CF146" s="148"/>
      <c r="CG146" s="148"/>
      <c r="CH146" s="278"/>
      <c r="CI146" s="148"/>
      <c r="CJ146" s="148"/>
      <c r="CK146" s="148"/>
      <c r="CL146" s="148"/>
      <c r="CM146" s="1128"/>
      <c r="CN146" s="1115"/>
      <c r="CO146" s="1115"/>
      <c r="CP146" s="1115"/>
      <c r="CQ146" s="1115"/>
      <c r="CR146" s="1115"/>
      <c r="CS146" s="1115"/>
      <c r="CT146" s="1115"/>
      <c r="CU146" s="1129"/>
      <c r="CV146" s="148"/>
      <c r="CW146" s="148"/>
      <c r="CX146" s="148"/>
      <c r="CY146" s="148"/>
      <c r="CZ146" s="279"/>
      <c r="DA146" s="148"/>
      <c r="DB146" s="148"/>
      <c r="DC146" s="278"/>
      <c r="DD146" s="148"/>
      <c r="DE146" s="148"/>
      <c r="DF146" s="148"/>
      <c r="DG146" s="148"/>
      <c r="DH146" s="1128"/>
      <c r="DI146" s="1115"/>
      <c r="DJ146" s="1115"/>
      <c r="DK146" s="1115"/>
      <c r="DL146" s="1115"/>
      <c r="DM146" s="1115"/>
      <c r="DN146" s="1115"/>
      <c r="DO146" s="1115"/>
      <c r="DP146" s="1129"/>
      <c r="DQ146" s="148"/>
      <c r="DR146" s="148"/>
      <c r="DS146" s="148"/>
      <c r="DT146" s="148"/>
      <c r="DU146" s="279"/>
    </row>
    <row r="147" spans="1:125" ht="6" customHeight="1">
      <c r="A147" s="148"/>
      <c r="B147" s="1133"/>
      <c r="C147" s="1133"/>
      <c r="D147" s="1133"/>
      <c r="E147" s="1133"/>
      <c r="F147" s="1133"/>
      <c r="G147" s="1133"/>
      <c r="H147" s="1133"/>
      <c r="I147" s="1133"/>
      <c r="J147" s="1133"/>
      <c r="K147" s="1133"/>
      <c r="L147" s="1133"/>
      <c r="M147" s="1133"/>
      <c r="N147" s="1133"/>
      <c r="O147" s="1133"/>
      <c r="P147" s="1133"/>
      <c r="Q147" s="1133"/>
      <c r="R147" s="1133"/>
      <c r="S147" s="1133"/>
      <c r="T147" s="1115"/>
      <c r="U147" s="148"/>
      <c r="V147" s="148"/>
      <c r="W147" s="278"/>
      <c r="X147" s="148"/>
      <c r="Y147" s="148"/>
      <c r="Z147" s="148"/>
      <c r="AA147" s="148"/>
      <c r="AB147" s="1128"/>
      <c r="AC147" s="1115"/>
      <c r="AD147" s="1115"/>
      <c r="AE147" s="1115"/>
      <c r="AF147" s="1115"/>
      <c r="AG147" s="1115"/>
      <c r="AH147" s="1115"/>
      <c r="AI147" s="1115"/>
      <c r="AJ147" s="1129"/>
      <c r="AK147" s="148"/>
      <c r="AL147" s="148"/>
      <c r="AM147" s="148"/>
      <c r="AN147" s="148"/>
      <c r="AO147" s="279"/>
      <c r="AP147" s="148"/>
      <c r="AQ147" s="148"/>
      <c r="AR147" s="278"/>
      <c r="AS147" s="148"/>
      <c r="AT147" s="148"/>
      <c r="AU147" s="148"/>
      <c r="AV147" s="148"/>
      <c r="AW147" s="1128"/>
      <c r="AX147" s="1115"/>
      <c r="AY147" s="1115"/>
      <c r="AZ147" s="1115"/>
      <c r="BA147" s="1115"/>
      <c r="BB147" s="1115"/>
      <c r="BC147" s="1115"/>
      <c r="BD147" s="1115"/>
      <c r="BE147" s="1129"/>
      <c r="BF147" s="148"/>
      <c r="BG147" s="148"/>
      <c r="BH147" s="148"/>
      <c r="BI147" s="148"/>
      <c r="BJ147" s="279"/>
      <c r="BK147" s="148"/>
      <c r="BL147" s="148"/>
      <c r="BM147" s="278"/>
      <c r="BN147" s="148"/>
      <c r="BO147" s="148"/>
      <c r="BP147" s="148"/>
      <c r="BQ147" s="148"/>
      <c r="BR147" s="1128"/>
      <c r="BS147" s="1115"/>
      <c r="BT147" s="1115"/>
      <c r="BU147" s="1115"/>
      <c r="BV147" s="1115"/>
      <c r="BW147" s="1115"/>
      <c r="BX147" s="1115"/>
      <c r="BY147" s="1115"/>
      <c r="BZ147" s="1129"/>
      <c r="CA147" s="148"/>
      <c r="CB147" s="148"/>
      <c r="CC147" s="148"/>
      <c r="CD147" s="148"/>
      <c r="CE147" s="279"/>
      <c r="CF147" s="148"/>
      <c r="CG147" s="148"/>
      <c r="CH147" s="278"/>
      <c r="CI147" s="148"/>
      <c r="CJ147" s="148"/>
      <c r="CK147" s="148"/>
      <c r="CL147" s="148"/>
      <c r="CM147" s="1128"/>
      <c r="CN147" s="1115"/>
      <c r="CO147" s="1115"/>
      <c r="CP147" s="1115"/>
      <c r="CQ147" s="1115"/>
      <c r="CR147" s="1115"/>
      <c r="CS147" s="1115"/>
      <c r="CT147" s="1115"/>
      <c r="CU147" s="1129"/>
      <c r="CV147" s="148"/>
      <c r="CW147" s="148"/>
      <c r="CX147" s="148"/>
      <c r="CY147" s="148"/>
      <c r="CZ147" s="279"/>
      <c r="DA147" s="148"/>
      <c r="DB147" s="148"/>
      <c r="DC147" s="278"/>
      <c r="DD147" s="148"/>
      <c r="DE147" s="148"/>
      <c r="DF147" s="148"/>
      <c r="DG147" s="148"/>
      <c r="DH147" s="1128"/>
      <c r="DI147" s="1115"/>
      <c r="DJ147" s="1115"/>
      <c r="DK147" s="1115"/>
      <c r="DL147" s="1115"/>
      <c r="DM147" s="1115"/>
      <c r="DN147" s="1115"/>
      <c r="DO147" s="1115"/>
      <c r="DP147" s="1129"/>
      <c r="DQ147" s="148"/>
      <c r="DR147" s="148"/>
      <c r="DS147" s="148"/>
      <c r="DT147" s="148"/>
      <c r="DU147" s="279"/>
    </row>
    <row r="148" spans="1:125" ht="6" customHeight="1">
      <c r="A148" s="148"/>
      <c r="B148" s="1133"/>
      <c r="C148" s="1133"/>
      <c r="D148" s="1133"/>
      <c r="E148" s="1133"/>
      <c r="F148" s="1133"/>
      <c r="G148" s="1133"/>
      <c r="H148" s="1133"/>
      <c r="I148" s="1133"/>
      <c r="J148" s="1133"/>
      <c r="K148" s="1133"/>
      <c r="L148" s="1133"/>
      <c r="M148" s="1133"/>
      <c r="N148" s="1133"/>
      <c r="O148" s="1133"/>
      <c r="P148" s="1133"/>
      <c r="Q148" s="1133"/>
      <c r="R148" s="1133"/>
      <c r="S148" s="1133"/>
      <c r="T148" s="1115"/>
      <c r="U148" s="148"/>
      <c r="V148" s="148"/>
      <c r="W148" s="278"/>
      <c r="X148" s="148"/>
      <c r="Y148" s="148"/>
      <c r="Z148" s="148"/>
      <c r="AA148" s="148"/>
      <c r="AB148" s="1128"/>
      <c r="AC148" s="1115"/>
      <c r="AD148" s="1115"/>
      <c r="AE148" s="1115"/>
      <c r="AF148" s="1115"/>
      <c r="AG148" s="1115"/>
      <c r="AH148" s="1115"/>
      <c r="AI148" s="1115"/>
      <c r="AJ148" s="1129"/>
      <c r="AK148" s="148"/>
      <c r="AL148" s="148"/>
      <c r="AM148" s="148"/>
      <c r="AN148" s="148"/>
      <c r="AO148" s="279"/>
      <c r="AP148" s="148"/>
      <c r="AQ148" s="148"/>
      <c r="AR148" s="278"/>
      <c r="AS148" s="148"/>
      <c r="AT148" s="148"/>
      <c r="AU148" s="148"/>
      <c r="AV148" s="148"/>
      <c r="AW148" s="1128"/>
      <c r="AX148" s="1115"/>
      <c r="AY148" s="1115"/>
      <c r="AZ148" s="1115"/>
      <c r="BA148" s="1115"/>
      <c r="BB148" s="1115"/>
      <c r="BC148" s="1115"/>
      <c r="BD148" s="1115"/>
      <c r="BE148" s="1129"/>
      <c r="BF148" s="148"/>
      <c r="BG148" s="148"/>
      <c r="BH148" s="148"/>
      <c r="BI148" s="148"/>
      <c r="BJ148" s="279"/>
      <c r="BK148" s="148"/>
      <c r="BL148" s="148"/>
      <c r="BM148" s="278"/>
      <c r="BN148" s="148"/>
      <c r="BO148" s="148"/>
      <c r="BP148" s="148"/>
      <c r="BQ148" s="148"/>
      <c r="BR148" s="1128"/>
      <c r="BS148" s="1115"/>
      <c r="BT148" s="1115"/>
      <c r="BU148" s="1115"/>
      <c r="BV148" s="1115"/>
      <c r="BW148" s="1115"/>
      <c r="BX148" s="1115"/>
      <c r="BY148" s="1115"/>
      <c r="BZ148" s="1129"/>
      <c r="CA148" s="148"/>
      <c r="CB148" s="148"/>
      <c r="CC148" s="148"/>
      <c r="CD148" s="148"/>
      <c r="CE148" s="279"/>
      <c r="CF148" s="148"/>
      <c r="CG148" s="148"/>
      <c r="CH148" s="278"/>
      <c r="CI148" s="148"/>
      <c r="CJ148" s="148"/>
      <c r="CK148" s="148"/>
      <c r="CL148" s="148"/>
      <c r="CM148" s="1128"/>
      <c r="CN148" s="1115"/>
      <c r="CO148" s="1115"/>
      <c r="CP148" s="1115"/>
      <c r="CQ148" s="1115"/>
      <c r="CR148" s="1115"/>
      <c r="CS148" s="1115"/>
      <c r="CT148" s="1115"/>
      <c r="CU148" s="1129"/>
      <c r="CV148" s="148"/>
      <c r="CW148" s="148"/>
      <c r="CX148" s="148"/>
      <c r="CY148" s="148"/>
      <c r="CZ148" s="279"/>
      <c r="DA148" s="148"/>
      <c r="DB148" s="148"/>
      <c r="DC148" s="278"/>
      <c r="DD148" s="148"/>
      <c r="DE148" s="148"/>
      <c r="DF148" s="148"/>
      <c r="DG148" s="148"/>
      <c r="DH148" s="1128"/>
      <c r="DI148" s="1115"/>
      <c r="DJ148" s="1115"/>
      <c r="DK148" s="1115"/>
      <c r="DL148" s="1115"/>
      <c r="DM148" s="1115"/>
      <c r="DN148" s="1115"/>
      <c r="DO148" s="1115"/>
      <c r="DP148" s="1129"/>
      <c r="DQ148" s="148"/>
      <c r="DR148" s="148"/>
      <c r="DS148" s="148"/>
      <c r="DT148" s="148"/>
      <c r="DU148" s="279"/>
    </row>
    <row r="149" spans="1:125" ht="6" customHeight="1">
      <c r="A149" s="148"/>
      <c r="B149" s="1133"/>
      <c r="C149" s="1133"/>
      <c r="D149" s="1133"/>
      <c r="E149" s="1133"/>
      <c r="F149" s="1133"/>
      <c r="G149" s="1133"/>
      <c r="H149" s="1133"/>
      <c r="I149" s="1133"/>
      <c r="J149" s="1133"/>
      <c r="K149" s="1133"/>
      <c r="L149" s="1133"/>
      <c r="M149" s="1133"/>
      <c r="N149" s="1133"/>
      <c r="O149" s="1133"/>
      <c r="P149" s="1133"/>
      <c r="Q149" s="1133"/>
      <c r="R149" s="1133"/>
      <c r="S149" s="1133"/>
      <c r="T149" s="148"/>
      <c r="U149" s="148"/>
      <c r="V149" s="148"/>
      <c r="W149" s="278"/>
      <c r="X149" s="148"/>
      <c r="Y149" s="148"/>
      <c r="Z149" s="148"/>
      <c r="AA149" s="148"/>
      <c r="AB149" s="1128"/>
      <c r="AC149" s="1115"/>
      <c r="AD149" s="1115"/>
      <c r="AE149" s="1115"/>
      <c r="AF149" s="1115"/>
      <c r="AG149" s="1115"/>
      <c r="AH149" s="1115"/>
      <c r="AI149" s="1115"/>
      <c r="AJ149" s="1129"/>
      <c r="AK149" s="148"/>
      <c r="AL149" s="148"/>
      <c r="AM149" s="148"/>
      <c r="AN149" s="148"/>
      <c r="AO149" s="279"/>
      <c r="AP149" s="148"/>
      <c r="AQ149" s="148"/>
      <c r="AR149" s="278"/>
      <c r="AS149" s="148"/>
      <c r="AT149" s="148"/>
      <c r="AU149" s="148"/>
      <c r="AV149" s="148"/>
      <c r="AW149" s="1128"/>
      <c r="AX149" s="1115"/>
      <c r="AY149" s="1115"/>
      <c r="AZ149" s="1115"/>
      <c r="BA149" s="1115"/>
      <c r="BB149" s="1115"/>
      <c r="BC149" s="1115"/>
      <c r="BD149" s="1115"/>
      <c r="BE149" s="1129"/>
      <c r="BF149" s="148"/>
      <c r="BG149" s="148"/>
      <c r="BH149" s="148"/>
      <c r="BI149" s="148"/>
      <c r="BJ149" s="279"/>
      <c r="BK149" s="148"/>
      <c r="BL149" s="148"/>
      <c r="BM149" s="278"/>
      <c r="BN149" s="148"/>
      <c r="BO149" s="148"/>
      <c r="BP149" s="148"/>
      <c r="BQ149" s="148"/>
      <c r="BR149" s="1128"/>
      <c r="BS149" s="1115"/>
      <c r="BT149" s="1115"/>
      <c r="BU149" s="1115"/>
      <c r="BV149" s="1115"/>
      <c r="BW149" s="1115"/>
      <c r="BX149" s="1115"/>
      <c r="BY149" s="1115"/>
      <c r="BZ149" s="1129"/>
      <c r="CA149" s="148"/>
      <c r="CB149" s="148"/>
      <c r="CC149" s="148"/>
      <c r="CD149" s="148"/>
      <c r="CE149" s="279"/>
      <c r="CF149" s="148"/>
      <c r="CG149" s="148"/>
      <c r="CH149" s="278"/>
      <c r="CI149" s="148"/>
      <c r="CJ149" s="148"/>
      <c r="CK149" s="148"/>
      <c r="CL149" s="148"/>
      <c r="CM149" s="1128"/>
      <c r="CN149" s="1115"/>
      <c r="CO149" s="1115"/>
      <c r="CP149" s="1115"/>
      <c r="CQ149" s="1115"/>
      <c r="CR149" s="1115"/>
      <c r="CS149" s="1115"/>
      <c r="CT149" s="1115"/>
      <c r="CU149" s="1129"/>
      <c r="CV149" s="148"/>
      <c r="CW149" s="148"/>
      <c r="CX149" s="148"/>
      <c r="CY149" s="148"/>
      <c r="CZ149" s="279"/>
      <c r="DA149" s="148"/>
      <c r="DB149" s="148"/>
      <c r="DC149" s="278"/>
      <c r="DD149" s="148"/>
      <c r="DE149" s="148"/>
      <c r="DF149" s="148"/>
      <c r="DG149" s="148"/>
      <c r="DH149" s="1128"/>
      <c r="DI149" s="1115"/>
      <c r="DJ149" s="1115"/>
      <c r="DK149" s="1115"/>
      <c r="DL149" s="1115"/>
      <c r="DM149" s="1115"/>
      <c r="DN149" s="1115"/>
      <c r="DO149" s="1115"/>
      <c r="DP149" s="1129"/>
      <c r="DQ149" s="148"/>
      <c r="DR149" s="148"/>
      <c r="DS149" s="148"/>
      <c r="DT149" s="148"/>
      <c r="DU149" s="279"/>
    </row>
    <row r="150" spans="1:125" ht="6" customHeight="1">
      <c r="A150" s="148"/>
      <c r="B150" s="1133"/>
      <c r="C150" s="1133"/>
      <c r="D150" s="1133"/>
      <c r="E150" s="1133"/>
      <c r="F150" s="1133"/>
      <c r="G150" s="1133"/>
      <c r="H150" s="1133"/>
      <c r="I150" s="1133"/>
      <c r="J150" s="1133"/>
      <c r="K150" s="1133"/>
      <c r="L150" s="1133"/>
      <c r="M150" s="1133"/>
      <c r="N150" s="1133"/>
      <c r="O150" s="1133"/>
      <c r="P150" s="1133"/>
      <c r="Q150" s="1133"/>
      <c r="R150" s="1133"/>
      <c r="S150" s="1133"/>
      <c r="T150" s="148"/>
      <c r="U150" s="148"/>
      <c r="V150" s="148"/>
      <c r="W150" s="278"/>
      <c r="X150" s="148"/>
      <c r="Y150" s="148"/>
      <c r="Z150" s="148"/>
      <c r="AA150" s="148"/>
      <c r="AB150" s="1128"/>
      <c r="AC150" s="1115"/>
      <c r="AD150" s="1115"/>
      <c r="AE150" s="1115"/>
      <c r="AF150" s="1115"/>
      <c r="AG150" s="1115"/>
      <c r="AH150" s="1115"/>
      <c r="AI150" s="1115"/>
      <c r="AJ150" s="1129"/>
      <c r="AK150" s="148"/>
      <c r="AL150" s="148"/>
      <c r="AM150" s="148"/>
      <c r="AN150" s="148"/>
      <c r="AO150" s="279"/>
      <c r="AP150" s="148"/>
      <c r="AQ150" s="148"/>
      <c r="AR150" s="278"/>
      <c r="AS150" s="148"/>
      <c r="AT150" s="148"/>
      <c r="AU150" s="148"/>
      <c r="AV150" s="148"/>
      <c r="AW150" s="1128"/>
      <c r="AX150" s="1115"/>
      <c r="AY150" s="1115"/>
      <c r="AZ150" s="1115"/>
      <c r="BA150" s="1115"/>
      <c r="BB150" s="1115"/>
      <c r="BC150" s="1115"/>
      <c r="BD150" s="1115"/>
      <c r="BE150" s="1129"/>
      <c r="BF150" s="148"/>
      <c r="BG150" s="148"/>
      <c r="BH150" s="148"/>
      <c r="BI150" s="148"/>
      <c r="BJ150" s="279"/>
      <c r="BK150" s="148"/>
      <c r="BL150" s="148"/>
      <c r="BM150" s="278"/>
      <c r="BN150" s="148"/>
      <c r="BO150" s="148"/>
      <c r="BP150" s="148"/>
      <c r="BQ150" s="148"/>
      <c r="BR150" s="1128"/>
      <c r="BS150" s="1115"/>
      <c r="BT150" s="1115"/>
      <c r="BU150" s="1115"/>
      <c r="BV150" s="1115"/>
      <c r="BW150" s="1115"/>
      <c r="BX150" s="1115"/>
      <c r="BY150" s="1115"/>
      <c r="BZ150" s="1129"/>
      <c r="CA150" s="148"/>
      <c r="CB150" s="148"/>
      <c r="CC150" s="148"/>
      <c r="CD150" s="148"/>
      <c r="CE150" s="279"/>
      <c r="CF150" s="148"/>
      <c r="CG150" s="148"/>
      <c r="CH150" s="278"/>
      <c r="CI150" s="148"/>
      <c r="CJ150" s="148"/>
      <c r="CK150" s="148"/>
      <c r="CL150" s="148"/>
      <c r="CM150" s="1128"/>
      <c r="CN150" s="1115"/>
      <c r="CO150" s="1115"/>
      <c r="CP150" s="1115"/>
      <c r="CQ150" s="1115"/>
      <c r="CR150" s="1115"/>
      <c r="CS150" s="1115"/>
      <c r="CT150" s="1115"/>
      <c r="CU150" s="1129"/>
      <c r="CV150" s="148"/>
      <c r="CW150" s="148"/>
      <c r="CX150" s="148"/>
      <c r="CY150" s="148"/>
      <c r="CZ150" s="279"/>
      <c r="DA150" s="148"/>
      <c r="DB150" s="148"/>
      <c r="DC150" s="278"/>
      <c r="DD150" s="148"/>
      <c r="DE150" s="148"/>
      <c r="DF150" s="148"/>
      <c r="DG150" s="148"/>
      <c r="DH150" s="1128"/>
      <c r="DI150" s="1115"/>
      <c r="DJ150" s="1115"/>
      <c r="DK150" s="1115"/>
      <c r="DL150" s="1115"/>
      <c r="DM150" s="1115"/>
      <c r="DN150" s="1115"/>
      <c r="DO150" s="1115"/>
      <c r="DP150" s="1129"/>
      <c r="DQ150" s="148"/>
      <c r="DR150" s="148"/>
      <c r="DS150" s="148"/>
      <c r="DT150" s="148"/>
      <c r="DU150" s="279"/>
    </row>
    <row r="151" spans="1:125" ht="6" customHeight="1">
      <c r="A151" s="148"/>
      <c r="B151" s="148"/>
      <c r="C151" s="148"/>
      <c r="D151" s="148"/>
      <c r="E151" s="148"/>
      <c r="F151" s="148"/>
      <c r="G151" s="1134"/>
      <c r="H151" s="1134"/>
      <c r="I151" s="1134"/>
      <c r="J151" s="148"/>
      <c r="K151" s="148"/>
      <c r="L151" s="148"/>
      <c r="M151" s="148"/>
      <c r="N151" s="148"/>
      <c r="O151" s="148"/>
      <c r="P151" s="148"/>
      <c r="Q151" s="148"/>
      <c r="R151" s="148"/>
      <c r="S151" s="148"/>
      <c r="T151" s="148"/>
      <c r="U151" s="148"/>
      <c r="V151" s="148"/>
      <c r="W151" s="278"/>
      <c r="X151" s="148"/>
      <c r="Y151" s="148"/>
      <c r="Z151" s="148"/>
      <c r="AA151" s="148"/>
      <c r="AB151" s="1128"/>
      <c r="AC151" s="1115"/>
      <c r="AD151" s="1115"/>
      <c r="AE151" s="1115"/>
      <c r="AF151" s="1115"/>
      <c r="AG151" s="1115"/>
      <c r="AH151" s="1115"/>
      <c r="AI151" s="1115"/>
      <c r="AJ151" s="1129"/>
      <c r="AK151" s="148"/>
      <c r="AL151" s="148"/>
      <c r="AM151" s="148"/>
      <c r="AN151" s="148"/>
      <c r="AO151" s="279"/>
      <c r="AP151" s="148"/>
      <c r="AQ151" s="148"/>
      <c r="AR151" s="278"/>
      <c r="AS151" s="148"/>
      <c r="AT151" s="148"/>
      <c r="AU151" s="148"/>
      <c r="AV151" s="148"/>
      <c r="AW151" s="1128"/>
      <c r="AX151" s="1115"/>
      <c r="AY151" s="1115"/>
      <c r="AZ151" s="1115"/>
      <c r="BA151" s="1115"/>
      <c r="BB151" s="1115"/>
      <c r="BC151" s="1115"/>
      <c r="BD151" s="1115"/>
      <c r="BE151" s="1129"/>
      <c r="BF151" s="148"/>
      <c r="BG151" s="148"/>
      <c r="BH151" s="148"/>
      <c r="BI151" s="148"/>
      <c r="BJ151" s="279"/>
      <c r="BK151" s="148"/>
      <c r="BL151" s="148"/>
      <c r="BM151" s="278"/>
      <c r="BN151" s="148"/>
      <c r="BO151" s="148"/>
      <c r="BP151" s="148"/>
      <c r="BQ151" s="148"/>
      <c r="BR151" s="1128"/>
      <c r="BS151" s="1115"/>
      <c r="BT151" s="1115"/>
      <c r="BU151" s="1115"/>
      <c r="BV151" s="1115"/>
      <c r="BW151" s="1115"/>
      <c r="BX151" s="1115"/>
      <c r="BY151" s="1115"/>
      <c r="BZ151" s="1129"/>
      <c r="CA151" s="148"/>
      <c r="CB151" s="148"/>
      <c r="CC151" s="148"/>
      <c r="CD151" s="148"/>
      <c r="CE151" s="279"/>
      <c r="CF151" s="148"/>
      <c r="CG151" s="148"/>
      <c r="CH151" s="278"/>
      <c r="CI151" s="148"/>
      <c r="CJ151" s="148"/>
      <c r="CK151" s="148"/>
      <c r="CL151" s="148"/>
      <c r="CM151" s="1128"/>
      <c r="CN151" s="1115"/>
      <c r="CO151" s="1115"/>
      <c r="CP151" s="1115"/>
      <c r="CQ151" s="1115"/>
      <c r="CR151" s="1115"/>
      <c r="CS151" s="1115"/>
      <c r="CT151" s="1115"/>
      <c r="CU151" s="1129"/>
      <c r="CV151" s="148"/>
      <c r="CW151" s="148"/>
      <c r="CX151" s="148"/>
      <c r="CY151" s="148"/>
      <c r="CZ151" s="279"/>
      <c r="DA151" s="148"/>
      <c r="DB151" s="148"/>
      <c r="DC151" s="278"/>
      <c r="DD151" s="148"/>
      <c r="DE151" s="148"/>
      <c r="DF151" s="148"/>
      <c r="DG151" s="148"/>
      <c r="DH151" s="1128"/>
      <c r="DI151" s="1115"/>
      <c r="DJ151" s="1115"/>
      <c r="DK151" s="1115"/>
      <c r="DL151" s="1115"/>
      <c r="DM151" s="1115"/>
      <c r="DN151" s="1115"/>
      <c r="DO151" s="1115"/>
      <c r="DP151" s="1129"/>
      <c r="DQ151" s="148"/>
      <c r="DR151" s="148"/>
      <c r="DS151" s="148"/>
      <c r="DT151" s="148"/>
      <c r="DU151" s="279"/>
    </row>
    <row r="152" spans="1:125" ht="6" customHeight="1">
      <c r="A152" s="148"/>
      <c r="B152" s="148"/>
      <c r="C152" s="148"/>
      <c r="D152" s="148"/>
      <c r="E152" s="148"/>
      <c r="F152" s="148"/>
      <c r="G152" s="1134"/>
      <c r="H152" s="1134"/>
      <c r="I152" s="1134"/>
      <c r="J152" s="148"/>
      <c r="K152" s="148"/>
      <c r="L152" s="148"/>
      <c r="M152" s="148"/>
      <c r="N152" s="148"/>
      <c r="O152" s="148"/>
      <c r="P152" s="148"/>
      <c r="Q152" s="148"/>
      <c r="R152" s="148"/>
      <c r="S152" s="148"/>
      <c r="T152" s="148"/>
      <c r="U152" s="148"/>
      <c r="V152" s="148"/>
      <c r="W152" s="278"/>
      <c r="X152" s="148"/>
      <c r="Y152" s="148"/>
      <c r="Z152" s="148"/>
      <c r="AA152" s="148"/>
      <c r="AB152" s="1128"/>
      <c r="AC152" s="1115"/>
      <c r="AD152" s="1115"/>
      <c r="AE152" s="1115"/>
      <c r="AF152" s="1115"/>
      <c r="AG152" s="1115"/>
      <c r="AH152" s="1115"/>
      <c r="AI152" s="1115"/>
      <c r="AJ152" s="1129"/>
      <c r="AK152" s="148"/>
      <c r="AL152" s="148"/>
      <c r="AM152" s="148"/>
      <c r="AN152" s="148"/>
      <c r="AO152" s="279"/>
      <c r="AP152" s="148"/>
      <c r="AQ152" s="148"/>
      <c r="AR152" s="278"/>
      <c r="AS152" s="148"/>
      <c r="AT152" s="148"/>
      <c r="AU152" s="148"/>
      <c r="AV152" s="148"/>
      <c r="AW152" s="1128"/>
      <c r="AX152" s="1115"/>
      <c r="AY152" s="1115"/>
      <c r="AZ152" s="1115"/>
      <c r="BA152" s="1115"/>
      <c r="BB152" s="1115"/>
      <c r="BC152" s="1115"/>
      <c r="BD152" s="1115"/>
      <c r="BE152" s="1129"/>
      <c r="BF152" s="148"/>
      <c r="BG152" s="148"/>
      <c r="BH152" s="148"/>
      <c r="BI152" s="148"/>
      <c r="BJ152" s="279"/>
      <c r="BK152" s="148"/>
      <c r="BL152" s="148"/>
      <c r="BM152" s="278"/>
      <c r="BN152" s="148"/>
      <c r="BO152" s="148"/>
      <c r="BP152" s="148"/>
      <c r="BQ152" s="148"/>
      <c r="BR152" s="1128"/>
      <c r="BS152" s="1115"/>
      <c r="BT152" s="1115"/>
      <c r="BU152" s="1115"/>
      <c r="BV152" s="1115"/>
      <c r="BW152" s="1115"/>
      <c r="BX152" s="1115"/>
      <c r="BY152" s="1115"/>
      <c r="BZ152" s="1129"/>
      <c r="CA152" s="148"/>
      <c r="CB152" s="148"/>
      <c r="CC152" s="148"/>
      <c r="CD152" s="148"/>
      <c r="CE152" s="279"/>
      <c r="CF152" s="148"/>
      <c r="CG152" s="148"/>
      <c r="CH152" s="278"/>
      <c r="CI152" s="148"/>
      <c r="CJ152" s="148"/>
      <c r="CK152" s="148"/>
      <c r="CL152" s="148"/>
      <c r="CM152" s="1128"/>
      <c r="CN152" s="1115"/>
      <c r="CO152" s="1115"/>
      <c r="CP152" s="1115"/>
      <c r="CQ152" s="1115"/>
      <c r="CR152" s="1115"/>
      <c r="CS152" s="1115"/>
      <c r="CT152" s="1115"/>
      <c r="CU152" s="1129"/>
      <c r="CV152" s="148"/>
      <c r="CW152" s="148"/>
      <c r="CX152" s="148"/>
      <c r="CY152" s="148"/>
      <c r="CZ152" s="279"/>
      <c r="DA152" s="148"/>
      <c r="DB152" s="148"/>
      <c r="DC152" s="278"/>
      <c r="DD152" s="148"/>
      <c r="DE152" s="148"/>
      <c r="DF152" s="148"/>
      <c r="DG152" s="148"/>
      <c r="DH152" s="1128"/>
      <c r="DI152" s="1115"/>
      <c r="DJ152" s="1115"/>
      <c r="DK152" s="1115"/>
      <c r="DL152" s="1115"/>
      <c r="DM152" s="1115"/>
      <c r="DN152" s="1115"/>
      <c r="DO152" s="1115"/>
      <c r="DP152" s="1129"/>
      <c r="DQ152" s="148"/>
      <c r="DR152" s="148"/>
      <c r="DS152" s="148"/>
      <c r="DT152" s="148"/>
      <c r="DU152" s="279"/>
    </row>
    <row r="153" spans="1:125" ht="6" customHeight="1">
      <c r="A153" s="148"/>
      <c r="B153" s="149"/>
      <c r="C153" s="149"/>
      <c r="D153" s="149"/>
      <c r="E153" s="149"/>
      <c r="F153" s="149"/>
      <c r="G153" s="149"/>
      <c r="H153" s="149"/>
      <c r="I153" s="149"/>
      <c r="J153" s="149"/>
      <c r="K153" s="149"/>
      <c r="L153" s="149"/>
      <c r="M153" s="149"/>
      <c r="N153" s="149"/>
      <c r="O153" s="149"/>
      <c r="P153" s="149"/>
      <c r="Q153" s="149"/>
      <c r="R153" s="149"/>
      <c r="S153" s="149"/>
      <c r="T153" s="148"/>
      <c r="U153" s="148"/>
      <c r="V153" s="148"/>
      <c r="W153" s="278"/>
      <c r="X153" s="148"/>
      <c r="Y153" s="148"/>
      <c r="Z153" s="148"/>
      <c r="AA153" s="148"/>
      <c r="AB153" s="1130"/>
      <c r="AC153" s="1131"/>
      <c r="AD153" s="1131"/>
      <c r="AE153" s="1131"/>
      <c r="AF153" s="1131"/>
      <c r="AG153" s="1131"/>
      <c r="AH153" s="1131"/>
      <c r="AI153" s="1131"/>
      <c r="AJ153" s="1132"/>
      <c r="AK153" s="148"/>
      <c r="AL153" s="148"/>
      <c r="AM153" s="148"/>
      <c r="AN153" s="148"/>
      <c r="AO153" s="279"/>
      <c r="AP153" s="148"/>
      <c r="AQ153" s="148"/>
      <c r="AR153" s="278"/>
      <c r="AS153" s="148"/>
      <c r="AT153" s="148"/>
      <c r="AU153" s="148"/>
      <c r="AV153" s="148"/>
      <c r="AW153" s="1130"/>
      <c r="AX153" s="1131"/>
      <c r="AY153" s="1131"/>
      <c r="AZ153" s="1131"/>
      <c r="BA153" s="1131"/>
      <c r="BB153" s="1131"/>
      <c r="BC153" s="1131"/>
      <c r="BD153" s="1131"/>
      <c r="BE153" s="1132"/>
      <c r="BF153" s="148"/>
      <c r="BG153" s="148"/>
      <c r="BH153" s="148"/>
      <c r="BI153" s="148"/>
      <c r="BJ153" s="279"/>
      <c r="BK153" s="148"/>
      <c r="BL153" s="148"/>
      <c r="BM153" s="278"/>
      <c r="BN153" s="148"/>
      <c r="BO153" s="148"/>
      <c r="BP153" s="148"/>
      <c r="BQ153" s="148"/>
      <c r="BR153" s="1130"/>
      <c r="BS153" s="1131"/>
      <c r="BT153" s="1131"/>
      <c r="BU153" s="1131"/>
      <c r="BV153" s="1131"/>
      <c r="BW153" s="1131"/>
      <c r="BX153" s="1131"/>
      <c r="BY153" s="1131"/>
      <c r="BZ153" s="1132"/>
      <c r="CA153" s="148"/>
      <c r="CB153" s="148"/>
      <c r="CC153" s="148"/>
      <c r="CD153" s="148"/>
      <c r="CE153" s="279"/>
      <c r="CF153" s="148"/>
      <c r="CG153" s="148"/>
      <c r="CH153" s="278"/>
      <c r="CI153" s="148"/>
      <c r="CJ153" s="148"/>
      <c r="CK153" s="148"/>
      <c r="CL153" s="148"/>
      <c r="CM153" s="1130"/>
      <c r="CN153" s="1131"/>
      <c r="CO153" s="1131"/>
      <c r="CP153" s="1131"/>
      <c r="CQ153" s="1131"/>
      <c r="CR153" s="1131"/>
      <c r="CS153" s="1131"/>
      <c r="CT153" s="1131"/>
      <c r="CU153" s="1132"/>
      <c r="CV153" s="148"/>
      <c r="CW153" s="148"/>
      <c r="CX153" s="148"/>
      <c r="CY153" s="148"/>
      <c r="CZ153" s="279"/>
      <c r="DA153" s="148"/>
      <c r="DB153" s="148"/>
      <c r="DC153" s="278"/>
      <c r="DD153" s="148"/>
      <c r="DE153" s="148"/>
      <c r="DF153" s="148"/>
      <c r="DG153" s="148"/>
      <c r="DH153" s="1130"/>
      <c r="DI153" s="1131"/>
      <c r="DJ153" s="1131"/>
      <c r="DK153" s="1131"/>
      <c r="DL153" s="1131"/>
      <c r="DM153" s="1131"/>
      <c r="DN153" s="1131"/>
      <c r="DO153" s="1131"/>
      <c r="DP153" s="1132"/>
      <c r="DQ153" s="148"/>
      <c r="DR153" s="148"/>
      <c r="DS153" s="148"/>
      <c r="DT153" s="148"/>
      <c r="DU153" s="279"/>
    </row>
    <row r="154" spans="1:125" ht="6" customHeight="1">
      <c r="A154" s="148"/>
      <c r="B154" s="149"/>
      <c r="C154" s="149"/>
      <c r="D154" s="149"/>
      <c r="E154" s="149"/>
      <c r="F154" s="149"/>
      <c r="G154" s="149"/>
      <c r="H154" s="149"/>
      <c r="I154" s="149"/>
      <c r="J154" s="149"/>
      <c r="K154" s="149"/>
      <c r="L154" s="149"/>
      <c r="M154" s="149"/>
      <c r="N154" s="149"/>
      <c r="O154" s="149"/>
      <c r="P154" s="149"/>
      <c r="Q154" s="149"/>
      <c r="R154" s="149"/>
      <c r="S154" s="149"/>
      <c r="T154" s="148"/>
      <c r="U154" s="148"/>
      <c r="V154" s="148"/>
      <c r="W154" s="278"/>
      <c r="X154" s="148"/>
      <c r="Y154" s="148"/>
      <c r="Z154" s="148"/>
      <c r="AA154" s="148"/>
      <c r="AB154" s="148"/>
      <c r="AC154" s="148"/>
      <c r="AD154" s="148"/>
      <c r="AE154" s="148"/>
      <c r="AF154" s="148"/>
      <c r="AG154" s="148"/>
      <c r="AH154" s="148"/>
      <c r="AI154" s="148"/>
      <c r="AJ154" s="148"/>
      <c r="AK154" s="148"/>
      <c r="AL154" s="148"/>
      <c r="AM154" s="148"/>
      <c r="AN154" s="148"/>
      <c r="AO154" s="279"/>
      <c r="AP154" s="148"/>
      <c r="AQ154" s="148"/>
      <c r="AR154" s="278"/>
      <c r="AS154" s="148"/>
      <c r="AT154" s="148"/>
      <c r="AU154" s="148"/>
      <c r="AV154" s="148"/>
      <c r="AW154" s="148"/>
      <c r="AX154" s="148"/>
      <c r="AY154" s="148"/>
      <c r="AZ154" s="148"/>
      <c r="BA154" s="148"/>
      <c r="BB154" s="148"/>
      <c r="BC154" s="148"/>
      <c r="BD154" s="148"/>
      <c r="BE154" s="148"/>
      <c r="BF154" s="148"/>
      <c r="BG154" s="148"/>
      <c r="BH154" s="148"/>
      <c r="BI154" s="148"/>
      <c r="BJ154" s="279"/>
      <c r="BK154" s="148"/>
      <c r="BL154" s="148"/>
      <c r="BM154" s="278"/>
      <c r="BN154" s="148"/>
      <c r="BO154" s="148"/>
      <c r="BP154" s="148"/>
      <c r="BQ154" s="148"/>
      <c r="BR154" s="148"/>
      <c r="BS154" s="148"/>
      <c r="BT154" s="148"/>
      <c r="BU154" s="148"/>
      <c r="BV154" s="148"/>
      <c r="BW154" s="148"/>
      <c r="BX154" s="148"/>
      <c r="BY154" s="148"/>
      <c r="BZ154" s="148"/>
      <c r="CA154" s="148"/>
      <c r="CB154" s="148"/>
      <c r="CC154" s="148"/>
      <c r="CD154" s="148"/>
      <c r="CE154" s="279"/>
      <c r="CF154" s="148"/>
      <c r="CG154" s="148"/>
      <c r="CH154" s="278"/>
      <c r="CI154" s="148"/>
      <c r="CJ154" s="148"/>
      <c r="CK154" s="148"/>
      <c r="CL154" s="148"/>
      <c r="CM154" s="148"/>
      <c r="CN154" s="148"/>
      <c r="CO154" s="148"/>
      <c r="CP154" s="148"/>
      <c r="CQ154" s="148"/>
      <c r="CR154" s="148"/>
      <c r="CS154" s="148"/>
      <c r="CT154" s="148"/>
      <c r="CU154" s="148"/>
      <c r="CV154" s="148"/>
      <c r="CW154" s="148"/>
      <c r="CX154" s="148"/>
      <c r="CY154" s="148"/>
      <c r="CZ154" s="279"/>
      <c r="DA154" s="148"/>
      <c r="DB154" s="148"/>
      <c r="DC154" s="278"/>
      <c r="DD154" s="148"/>
      <c r="DE154" s="148"/>
      <c r="DF154" s="148"/>
      <c r="DG154" s="148"/>
      <c r="DH154" s="148"/>
      <c r="DI154" s="148"/>
      <c r="DJ154" s="148"/>
      <c r="DK154" s="148"/>
      <c r="DL154" s="148"/>
      <c r="DM154" s="148"/>
      <c r="DN154" s="148"/>
      <c r="DO154" s="148"/>
      <c r="DP154" s="148"/>
      <c r="DQ154" s="148"/>
      <c r="DR154" s="148"/>
      <c r="DS154" s="148"/>
      <c r="DT154" s="148"/>
      <c r="DU154" s="279"/>
    </row>
    <row r="155" spans="1:125" ht="6" customHeight="1">
      <c r="A155" s="148"/>
      <c r="B155" s="149"/>
      <c r="C155" s="149"/>
      <c r="D155" s="149"/>
      <c r="E155" s="149"/>
      <c r="F155" s="149"/>
      <c r="G155" s="149"/>
      <c r="H155" s="149"/>
      <c r="I155" s="149"/>
      <c r="J155" s="149"/>
      <c r="K155" s="149"/>
      <c r="L155" s="149"/>
      <c r="M155" s="149"/>
      <c r="N155" s="149"/>
      <c r="O155" s="149"/>
      <c r="P155" s="149"/>
      <c r="Q155" s="149"/>
      <c r="R155" s="149"/>
      <c r="S155" s="149"/>
      <c r="T155" s="148"/>
      <c r="U155" s="148"/>
      <c r="V155" s="148"/>
      <c r="W155" s="278"/>
      <c r="X155" s="148"/>
      <c r="Y155" s="148"/>
      <c r="Z155" s="148"/>
      <c r="AA155" s="148"/>
      <c r="AB155" s="148"/>
      <c r="AC155" s="148"/>
      <c r="AD155" s="148"/>
      <c r="AE155" s="148"/>
      <c r="AF155" s="148"/>
      <c r="AG155" s="148"/>
      <c r="AH155" s="148"/>
      <c r="AI155" s="148"/>
      <c r="AJ155" s="148"/>
      <c r="AK155" s="148"/>
      <c r="AL155" s="148"/>
      <c r="AM155" s="148"/>
      <c r="AN155" s="148"/>
      <c r="AO155" s="279"/>
      <c r="AP155" s="148"/>
      <c r="AQ155" s="148"/>
      <c r="AR155" s="278"/>
      <c r="AS155" s="148"/>
      <c r="AT155" s="148"/>
      <c r="AU155" s="148"/>
      <c r="AV155" s="148"/>
      <c r="AW155" s="148"/>
      <c r="AX155" s="148"/>
      <c r="AY155" s="148"/>
      <c r="AZ155" s="148"/>
      <c r="BA155" s="148"/>
      <c r="BB155" s="148"/>
      <c r="BC155" s="148"/>
      <c r="BD155" s="148"/>
      <c r="BE155" s="148"/>
      <c r="BF155" s="148"/>
      <c r="BG155" s="148"/>
      <c r="BH155" s="148"/>
      <c r="BI155" s="148"/>
      <c r="BJ155" s="279"/>
      <c r="BK155" s="148"/>
      <c r="BL155" s="148"/>
      <c r="BM155" s="278"/>
      <c r="BN155" s="148"/>
      <c r="BO155" s="148"/>
      <c r="BP155" s="148"/>
      <c r="BQ155" s="148"/>
      <c r="BR155" s="148"/>
      <c r="BS155" s="148"/>
      <c r="BT155" s="148"/>
      <c r="BU155" s="148"/>
      <c r="BV155" s="148"/>
      <c r="BW155" s="148"/>
      <c r="BX155" s="148"/>
      <c r="BY155" s="148"/>
      <c r="BZ155" s="148"/>
      <c r="CA155" s="148"/>
      <c r="CB155" s="148"/>
      <c r="CC155" s="148"/>
      <c r="CD155" s="148"/>
      <c r="CE155" s="279"/>
      <c r="CF155" s="148"/>
      <c r="CG155" s="148"/>
      <c r="CH155" s="278"/>
      <c r="CI155" s="148"/>
      <c r="CJ155" s="148"/>
      <c r="CK155" s="148"/>
      <c r="CL155" s="148"/>
      <c r="CM155" s="148"/>
      <c r="CN155" s="148"/>
      <c r="CO155" s="148"/>
      <c r="CP155" s="148"/>
      <c r="CQ155" s="148"/>
      <c r="CR155" s="148"/>
      <c r="CS155" s="148"/>
      <c r="CT155" s="148"/>
      <c r="CU155" s="148"/>
      <c r="CV155" s="148"/>
      <c r="CW155" s="148"/>
      <c r="CX155" s="148"/>
      <c r="CY155" s="148"/>
      <c r="CZ155" s="279"/>
      <c r="DA155" s="148"/>
      <c r="DB155" s="148"/>
      <c r="DC155" s="278"/>
      <c r="DD155" s="148"/>
      <c r="DE155" s="148"/>
      <c r="DF155" s="148"/>
      <c r="DG155" s="148"/>
      <c r="DH155" s="148"/>
      <c r="DI155" s="148"/>
      <c r="DJ155" s="148"/>
      <c r="DK155" s="148"/>
      <c r="DL155" s="148"/>
      <c r="DM155" s="148"/>
      <c r="DN155" s="148"/>
      <c r="DO155" s="148"/>
      <c r="DP155" s="148"/>
      <c r="DQ155" s="148"/>
      <c r="DR155" s="148"/>
      <c r="DS155" s="148"/>
      <c r="DT155" s="148"/>
      <c r="DU155" s="279"/>
    </row>
    <row r="156" spans="1:125" ht="6" customHeight="1">
      <c r="A156" s="148"/>
      <c r="B156" s="149"/>
      <c r="C156" s="149"/>
      <c r="D156" s="149"/>
      <c r="E156" s="149"/>
      <c r="F156" s="149"/>
      <c r="G156" s="149"/>
      <c r="H156" s="149"/>
      <c r="I156" s="149"/>
      <c r="J156" s="149"/>
      <c r="K156" s="149"/>
      <c r="L156" s="149"/>
      <c r="M156" s="149"/>
      <c r="N156" s="149"/>
      <c r="O156" s="149"/>
      <c r="P156" s="149"/>
      <c r="Q156" s="149"/>
      <c r="R156" s="149"/>
      <c r="S156" s="149"/>
      <c r="T156" s="148"/>
      <c r="U156" s="148"/>
      <c r="V156" s="148"/>
      <c r="W156" s="278"/>
      <c r="X156" s="148"/>
      <c r="Y156" s="148"/>
      <c r="Z156" s="148"/>
      <c r="AA156" s="148"/>
      <c r="AB156" s="148"/>
      <c r="AC156" s="148"/>
      <c r="AD156" s="148"/>
      <c r="AE156" s="148"/>
      <c r="AF156" s="148"/>
      <c r="AG156" s="148"/>
      <c r="AH156" s="148"/>
      <c r="AI156" s="148"/>
      <c r="AJ156" s="148"/>
      <c r="AK156" s="148"/>
      <c r="AL156" s="148"/>
      <c r="AM156" s="148"/>
      <c r="AN156" s="148"/>
      <c r="AO156" s="279"/>
      <c r="AP156" s="148"/>
      <c r="AQ156" s="148"/>
      <c r="AR156" s="278"/>
      <c r="AS156" s="148"/>
      <c r="AT156" s="148"/>
      <c r="AU156" s="148"/>
      <c r="AV156" s="148"/>
      <c r="AW156" s="148"/>
      <c r="AX156" s="148"/>
      <c r="AY156" s="148"/>
      <c r="AZ156" s="148"/>
      <c r="BA156" s="148"/>
      <c r="BB156" s="148"/>
      <c r="BC156" s="148"/>
      <c r="BD156" s="148"/>
      <c r="BE156" s="148"/>
      <c r="BF156" s="148"/>
      <c r="BG156" s="148"/>
      <c r="BH156" s="148"/>
      <c r="BI156" s="148"/>
      <c r="BJ156" s="279"/>
      <c r="BK156" s="148"/>
      <c r="BL156" s="148"/>
      <c r="BM156" s="278"/>
      <c r="BN156" s="148"/>
      <c r="BO156" s="148"/>
      <c r="BP156" s="148"/>
      <c r="BQ156" s="148"/>
      <c r="BR156" s="148"/>
      <c r="BS156" s="148"/>
      <c r="BT156" s="148"/>
      <c r="BU156" s="148"/>
      <c r="BV156" s="148"/>
      <c r="BW156" s="148"/>
      <c r="BX156" s="148"/>
      <c r="BY156" s="148"/>
      <c r="BZ156" s="148"/>
      <c r="CA156" s="148"/>
      <c r="CB156" s="148"/>
      <c r="CC156" s="148"/>
      <c r="CD156" s="148"/>
      <c r="CE156" s="279"/>
      <c r="CF156" s="148"/>
      <c r="CG156" s="148"/>
      <c r="CH156" s="278"/>
      <c r="CI156" s="148"/>
      <c r="CJ156" s="148"/>
      <c r="CK156" s="148"/>
      <c r="CL156" s="148"/>
      <c r="CM156" s="148"/>
      <c r="CN156" s="148"/>
      <c r="CO156" s="148"/>
      <c r="CP156" s="148"/>
      <c r="CQ156" s="148"/>
      <c r="CR156" s="148"/>
      <c r="CS156" s="148"/>
      <c r="CT156" s="148"/>
      <c r="CU156" s="148"/>
      <c r="CV156" s="148"/>
      <c r="CW156" s="148"/>
      <c r="CX156" s="148"/>
      <c r="CY156" s="148"/>
      <c r="CZ156" s="279"/>
      <c r="DA156" s="148"/>
      <c r="DB156" s="148"/>
      <c r="DC156" s="278"/>
      <c r="DD156" s="148"/>
      <c r="DE156" s="148"/>
      <c r="DF156" s="148"/>
      <c r="DG156" s="148"/>
      <c r="DH156" s="148"/>
      <c r="DI156" s="148"/>
      <c r="DJ156" s="148"/>
      <c r="DK156" s="148"/>
      <c r="DL156" s="148"/>
      <c r="DM156" s="148"/>
      <c r="DN156" s="148"/>
      <c r="DO156" s="148"/>
      <c r="DP156" s="148"/>
      <c r="DQ156" s="148"/>
      <c r="DR156" s="148"/>
      <c r="DS156" s="148"/>
      <c r="DT156" s="148"/>
      <c r="DU156" s="279"/>
    </row>
    <row r="157" spans="1:125" ht="6" customHeight="1">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280"/>
      <c r="X157" s="281"/>
      <c r="Y157" s="281"/>
      <c r="Z157" s="281"/>
      <c r="AA157" s="281"/>
      <c r="AB157" s="281"/>
      <c r="AC157" s="281"/>
      <c r="AD157" s="281"/>
      <c r="AE157" s="281"/>
      <c r="AF157" s="281"/>
      <c r="AG157" s="281"/>
      <c r="AH157" s="281"/>
      <c r="AI157" s="281"/>
      <c r="AJ157" s="281"/>
      <c r="AK157" s="281"/>
      <c r="AL157" s="281"/>
      <c r="AM157" s="281"/>
      <c r="AN157" s="281"/>
      <c r="AO157" s="282"/>
      <c r="AP157" s="148"/>
      <c r="AQ157" s="148"/>
      <c r="AR157" s="280"/>
      <c r="AS157" s="281"/>
      <c r="AT157" s="281"/>
      <c r="AU157" s="281"/>
      <c r="AV157" s="281"/>
      <c r="AW157" s="281"/>
      <c r="AX157" s="281"/>
      <c r="AY157" s="281"/>
      <c r="AZ157" s="281"/>
      <c r="BA157" s="281"/>
      <c r="BB157" s="281"/>
      <c r="BC157" s="281"/>
      <c r="BD157" s="281"/>
      <c r="BE157" s="281"/>
      <c r="BF157" s="281"/>
      <c r="BG157" s="281"/>
      <c r="BH157" s="281"/>
      <c r="BI157" s="281"/>
      <c r="BJ157" s="282"/>
      <c r="BK157" s="148"/>
      <c r="BL157" s="148"/>
      <c r="BM157" s="280"/>
      <c r="BN157" s="281"/>
      <c r="BO157" s="281"/>
      <c r="BP157" s="281"/>
      <c r="BQ157" s="281"/>
      <c r="BR157" s="281"/>
      <c r="BS157" s="281"/>
      <c r="BT157" s="281"/>
      <c r="BU157" s="281"/>
      <c r="BV157" s="281"/>
      <c r="BW157" s="281"/>
      <c r="BX157" s="281"/>
      <c r="BY157" s="281"/>
      <c r="BZ157" s="281"/>
      <c r="CA157" s="281"/>
      <c r="CB157" s="281"/>
      <c r="CC157" s="281"/>
      <c r="CD157" s="281"/>
      <c r="CE157" s="282"/>
      <c r="CF157" s="148"/>
      <c r="CG157" s="148"/>
      <c r="CH157" s="280"/>
      <c r="CI157" s="281"/>
      <c r="CJ157" s="281"/>
      <c r="CK157" s="281"/>
      <c r="CL157" s="281"/>
      <c r="CM157" s="281"/>
      <c r="CN157" s="281"/>
      <c r="CO157" s="281"/>
      <c r="CP157" s="281"/>
      <c r="CQ157" s="281"/>
      <c r="CR157" s="281"/>
      <c r="CS157" s="281"/>
      <c r="CT157" s="281"/>
      <c r="CU157" s="281"/>
      <c r="CV157" s="281"/>
      <c r="CW157" s="281"/>
      <c r="CX157" s="281"/>
      <c r="CY157" s="281"/>
      <c r="CZ157" s="282"/>
      <c r="DA157" s="148"/>
      <c r="DB157" s="148"/>
      <c r="DC157" s="280"/>
      <c r="DD157" s="281"/>
      <c r="DE157" s="281"/>
      <c r="DF157" s="281"/>
      <c r="DG157" s="281"/>
      <c r="DH157" s="281"/>
      <c r="DI157" s="281"/>
      <c r="DJ157" s="281"/>
      <c r="DK157" s="281"/>
      <c r="DL157" s="281"/>
      <c r="DM157" s="281"/>
      <c r="DN157" s="281"/>
      <c r="DO157" s="281"/>
      <c r="DP157" s="281"/>
      <c r="DQ157" s="281"/>
      <c r="DR157" s="281"/>
      <c r="DS157" s="281"/>
      <c r="DT157" s="281"/>
      <c r="DU157" s="282"/>
    </row>
    <row r="158" spans="1:125" ht="6" customHeight="1"/>
    <row r="159" spans="1:125" ht="6" customHeight="1"/>
    <row r="160" spans="1:125"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sheetData>
  <sheetProtection sheet="1" formatCells="0"/>
  <mergeCells count="183">
    <mergeCell ref="S141:S142"/>
    <mergeCell ref="F131:Q132"/>
    <mergeCell ref="K141:K142"/>
    <mergeCell ref="N141:N142"/>
    <mergeCell ref="B143:F144"/>
    <mergeCell ref="G145:I146"/>
    <mergeCell ref="K138:K139"/>
    <mergeCell ref="N138:N139"/>
    <mergeCell ref="P138:P139"/>
    <mergeCell ref="R138:R139"/>
    <mergeCell ref="O141:O142"/>
    <mergeCell ref="P141:P142"/>
    <mergeCell ref="Q141:Q142"/>
    <mergeCell ref="R141:R142"/>
    <mergeCell ref="B147:S148"/>
    <mergeCell ref="B149:S150"/>
    <mergeCell ref="U144:U145"/>
    <mergeCell ref="T147:T148"/>
    <mergeCell ref="G151:I152"/>
    <mergeCell ref="A62:I64"/>
    <mergeCell ref="J62:T64"/>
    <mergeCell ref="A65:I67"/>
    <mergeCell ref="J65:T67"/>
    <mergeCell ref="A68:I70"/>
    <mergeCell ref="J68:T70"/>
    <mergeCell ref="G80:O99"/>
    <mergeCell ref="T141:T142"/>
    <mergeCell ref="R136:S137"/>
    <mergeCell ref="G134:I135"/>
    <mergeCell ref="G136:I137"/>
    <mergeCell ref="G138:I139"/>
    <mergeCell ref="C135:E136"/>
    <mergeCell ref="A106:S108"/>
    <mergeCell ref="A109:S111"/>
    <mergeCell ref="A113:E115"/>
    <mergeCell ref="F113:S119"/>
    <mergeCell ref="A120:S129"/>
    <mergeCell ref="B141:F142"/>
    <mergeCell ref="CP125:CZ127"/>
    <mergeCell ref="DC125:DJ127"/>
    <mergeCell ref="DK125:DU127"/>
    <mergeCell ref="AB134:AJ153"/>
    <mergeCell ref="AW134:BE153"/>
    <mergeCell ref="BR134:BZ153"/>
    <mergeCell ref="CM134:CU153"/>
    <mergeCell ref="DH134:DP153"/>
    <mergeCell ref="CP122:CZ124"/>
    <mergeCell ref="DC122:DJ124"/>
    <mergeCell ref="DK122:DU124"/>
    <mergeCell ref="W125:AD127"/>
    <mergeCell ref="AE125:AO127"/>
    <mergeCell ref="AR125:AY127"/>
    <mergeCell ref="AZ125:BJ127"/>
    <mergeCell ref="BM125:BT127"/>
    <mergeCell ref="BU125:CE127"/>
    <mergeCell ref="CH125:CO127"/>
    <mergeCell ref="CP119:CZ121"/>
    <mergeCell ref="DC119:DJ121"/>
    <mergeCell ref="DK119:DU121"/>
    <mergeCell ref="W122:AD124"/>
    <mergeCell ref="AE122:AO124"/>
    <mergeCell ref="AR122:AY124"/>
    <mergeCell ref="AZ122:BJ124"/>
    <mergeCell ref="BM122:BT124"/>
    <mergeCell ref="BU122:CE124"/>
    <mergeCell ref="CH122:CO124"/>
    <mergeCell ref="W119:AD121"/>
    <mergeCell ref="AE119:AO121"/>
    <mergeCell ref="AR119:AY121"/>
    <mergeCell ref="AZ119:BJ121"/>
    <mergeCell ref="BM119:BT121"/>
    <mergeCell ref="BU119:CE121"/>
    <mergeCell ref="CH119:CO121"/>
    <mergeCell ref="CM81:CU100"/>
    <mergeCell ref="DH81:DP100"/>
    <mergeCell ref="CP116:CZ118"/>
    <mergeCell ref="DC116:DJ118"/>
    <mergeCell ref="DK116:DU118"/>
    <mergeCell ref="AE116:AO118"/>
    <mergeCell ref="AR116:AY118"/>
    <mergeCell ref="AZ116:BJ118"/>
    <mergeCell ref="BM116:BT118"/>
    <mergeCell ref="BU116:CE118"/>
    <mergeCell ref="CH116:CO118"/>
    <mergeCell ref="W116:AD118"/>
    <mergeCell ref="AB81:AJ100"/>
    <mergeCell ref="AW81:BE100"/>
    <mergeCell ref="BR81:BZ100"/>
    <mergeCell ref="BM72:BT74"/>
    <mergeCell ref="BU72:CE74"/>
    <mergeCell ref="W72:AD74"/>
    <mergeCell ref="AE72:AO74"/>
    <mergeCell ref="AR72:AY74"/>
    <mergeCell ref="AZ72:BJ74"/>
    <mergeCell ref="CH72:CO74"/>
    <mergeCell ref="CP72:CZ74"/>
    <mergeCell ref="DC72:DJ74"/>
    <mergeCell ref="DK72:DU74"/>
    <mergeCell ref="BU69:CE71"/>
    <mergeCell ref="CH69:CO71"/>
    <mergeCell ref="CP69:CZ71"/>
    <mergeCell ref="DC69:DJ71"/>
    <mergeCell ref="DK69:DU71"/>
    <mergeCell ref="W69:AD71"/>
    <mergeCell ref="AE69:AO71"/>
    <mergeCell ref="AR69:AY71"/>
    <mergeCell ref="AZ69:BJ71"/>
    <mergeCell ref="BM69:BT71"/>
    <mergeCell ref="BM66:BT68"/>
    <mergeCell ref="BU66:CE68"/>
    <mergeCell ref="W66:AD68"/>
    <mergeCell ref="AE66:AO68"/>
    <mergeCell ref="AR66:AY68"/>
    <mergeCell ref="AZ66:BJ68"/>
    <mergeCell ref="CH66:CO68"/>
    <mergeCell ref="CP66:CZ68"/>
    <mergeCell ref="DC66:DJ68"/>
    <mergeCell ref="DK66:DU68"/>
    <mergeCell ref="BU63:CE65"/>
    <mergeCell ref="CH63:CO65"/>
    <mergeCell ref="CP63:CZ65"/>
    <mergeCell ref="DC63:DJ65"/>
    <mergeCell ref="DK63:DU65"/>
    <mergeCell ref="W63:AD65"/>
    <mergeCell ref="AE63:AO65"/>
    <mergeCell ref="AR63:AY65"/>
    <mergeCell ref="AZ63:BJ65"/>
    <mergeCell ref="BM63:BT65"/>
    <mergeCell ref="CP19:CZ21"/>
    <mergeCell ref="DC19:DJ21"/>
    <mergeCell ref="DK19:DU21"/>
    <mergeCell ref="G28:O47"/>
    <mergeCell ref="AB28:AJ47"/>
    <mergeCell ref="AW28:BE47"/>
    <mergeCell ref="BR28:BZ47"/>
    <mergeCell ref="CM28:CU47"/>
    <mergeCell ref="DH28:DP47"/>
    <mergeCell ref="CP16:CZ18"/>
    <mergeCell ref="DC16:DJ18"/>
    <mergeCell ref="DK16:DU18"/>
    <mergeCell ref="W19:AD21"/>
    <mergeCell ref="AE19:AO21"/>
    <mergeCell ref="AR19:AY21"/>
    <mergeCell ref="AZ19:BJ21"/>
    <mergeCell ref="BM19:BT21"/>
    <mergeCell ref="BU19:CE21"/>
    <mergeCell ref="CH19:CO21"/>
    <mergeCell ref="A16:I18"/>
    <mergeCell ref="J16:T18"/>
    <mergeCell ref="W16:AD18"/>
    <mergeCell ref="AE16:AO18"/>
    <mergeCell ref="AR16:AY18"/>
    <mergeCell ref="AZ16:BJ18"/>
    <mergeCell ref="BM16:BT18"/>
    <mergeCell ref="BU16:CE18"/>
    <mergeCell ref="CH16:CO18"/>
    <mergeCell ref="CH10:CO12"/>
    <mergeCell ref="CP10:CZ12"/>
    <mergeCell ref="DC10:DJ12"/>
    <mergeCell ref="DK10:DU12"/>
    <mergeCell ref="A13:I15"/>
    <mergeCell ref="J13:T15"/>
    <mergeCell ref="W13:AD15"/>
    <mergeCell ref="AE13:AO15"/>
    <mergeCell ref="AR13:AY15"/>
    <mergeCell ref="DK13:DU15"/>
    <mergeCell ref="AZ13:BJ15"/>
    <mergeCell ref="BM13:BT15"/>
    <mergeCell ref="BU13:CE15"/>
    <mergeCell ref="CH13:CO15"/>
    <mergeCell ref="CP13:CZ15"/>
    <mergeCell ref="DC13:DJ15"/>
    <mergeCell ref="A1:Y3"/>
    <mergeCell ref="AR3:BV5"/>
    <mergeCell ref="BW3:CE5"/>
    <mergeCell ref="A10:I12"/>
    <mergeCell ref="J10:T12"/>
    <mergeCell ref="W10:AD12"/>
    <mergeCell ref="AE10:AO12"/>
    <mergeCell ref="AR10:AY12"/>
    <mergeCell ref="AZ10:BJ12"/>
    <mergeCell ref="BM10:BT12"/>
    <mergeCell ref="BU10:CE12"/>
  </mergeCells>
  <phoneticPr fontId="10"/>
  <pageMargins left="0.70866141732283472" right="0.70866141732283472" top="0.74803149606299213" bottom="0.74803149606299213" header="0.31496062992125984" footer="0.31496062992125984"/>
  <pageSetup paperSize="8" scale="83"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AB60"/>
  <sheetViews>
    <sheetView zoomScaleNormal="100" workbookViewId="0">
      <selection activeCell="N3" sqref="N3"/>
    </sheetView>
  </sheetViews>
  <sheetFormatPr defaultColWidth="4.140625" defaultRowHeight="12.75" customHeight="1"/>
  <cols>
    <col min="1" max="12" width="4.140625" style="391"/>
    <col min="13" max="13" width="2.42578125" style="391" customWidth="1"/>
    <col min="14" max="14" width="4.140625" style="391"/>
    <col min="15" max="15" width="3.7109375" style="391" customWidth="1"/>
    <col min="16" max="16" width="3.28515625" style="391" customWidth="1"/>
    <col min="17" max="18" width="3" style="391" customWidth="1"/>
    <col min="19" max="19" width="3.140625" style="391" customWidth="1"/>
    <col min="20" max="20" width="3" style="391" customWidth="1"/>
    <col min="21" max="21" width="2.140625" style="391" customWidth="1"/>
    <col min="22" max="25" width="4.140625" style="391"/>
    <col min="26" max="26" width="3.140625" style="391" customWidth="1"/>
    <col min="27" max="16384" width="4.140625" style="391"/>
  </cols>
  <sheetData>
    <row r="1" spans="1:28" ht="20.100000000000001" customHeight="1">
      <c r="A1" s="1143" t="s">
        <v>494</v>
      </c>
      <c r="B1" s="1144"/>
      <c r="C1" s="1144"/>
      <c r="D1" s="1144"/>
      <c r="E1" s="1144"/>
      <c r="F1" s="1144"/>
      <c r="G1" s="1144"/>
      <c r="H1" s="1144"/>
      <c r="I1" s="1144"/>
      <c r="J1" s="1144"/>
      <c r="K1" s="1144"/>
      <c r="L1" s="1144"/>
      <c r="M1" s="1144"/>
      <c r="N1" s="1144"/>
      <c r="O1" s="1144"/>
      <c r="P1" s="1144"/>
      <c r="Q1" s="1145"/>
      <c r="R1" s="249"/>
      <c r="S1" s="249"/>
      <c r="T1" s="249"/>
      <c r="U1" s="249"/>
      <c r="V1" s="249"/>
      <c r="W1" s="249"/>
      <c r="X1" s="249"/>
      <c r="Y1" s="249"/>
      <c r="Z1" s="249"/>
      <c r="AA1" s="249"/>
      <c r="AB1" s="249"/>
    </row>
    <row r="2" spans="1:28" ht="20.100000000000001" customHeight="1">
      <c r="A2" s="250"/>
      <c r="B2" s="250"/>
      <c r="C2" s="250"/>
      <c r="D2" s="250"/>
      <c r="E2" s="250"/>
      <c r="F2" s="250"/>
      <c r="G2" s="250"/>
      <c r="H2" s="250"/>
      <c r="I2" s="250"/>
      <c r="J2" s="250"/>
      <c r="K2" s="250"/>
      <c r="L2" s="250"/>
      <c r="M2" s="250"/>
      <c r="N2" s="250"/>
      <c r="O2" s="250"/>
      <c r="P2" s="250"/>
      <c r="Q2" s="250"/>
      <c r="R2" s="249"/>
      <c r="S2" s="249"/>
      <c r="T2" s="249"/>
      <c r="U2" s="249"/>
      <c r="V2" s="249"/>
      <c r="W2" s="249"/>
      <c r="X2" s="249"/>
      <c r="Y2" s="249"/>
      <c r="Z2" s="249"/>
      <c r="AA2" s="249"/>
      <c r="AB2" s="249"/>
    </row>
    <row r="3" spans="1:28" ht="15" customHeight="1">
      <c r="A3" s="251"/>
      <c r="B3" s="251"/>
      <c r="C3" s="251"/>
      <c r="D3" s="251"/>
      <c r="E3" s="251"/>
      <c r="F3" s="251"/>
      <c r="G3" s="251"/>
      <c r="H3" s="251"/>
      <c r="I3" s="251"/>
      <c r="J3" s="251"/>
      <c r="K3" s="251"/>
      <c r="L3" s="251"/>
      <c r="M3" s="251"/>
      <c r="N3" s="251"/>
      <c r="O3" s="251"/>
      <c r="P3" s="251"/>
      <c r="Q3" s="251"/>
      <c r="R3" s="251"/>
      <c r="S3" s="251"/>
      <c r="T3" s="251"/>
      <c r="U3" s="252"/>
      <c r="V3" s="253"/>
      <c r="W3" s="249"/>
      <c r="X3" s="249"/>
      <c r="Y3" s="249"/>
      <c r="Z3" s="249"/>
      <c r="AA3" s="249"/>
      <c r="AB3" s="249"/>
    </row>
    <row r="4" spans="1:28" ht="15" customHeight="1">
      <c r="A4" s="251"/>
      <c r="B4" s="251"/>
      <c r="C4" s="251"/>
      <c r="D4" s="251"/>
      <c r="E4" s="251"/>
      <c r="F4" s="251"/>
      <c r="G4" s="251"/>
      <c r="H4" s="251"/>
      <c r="I4" s="251"/>
      <c r="J4" s="251"/>
      <c r="K4" s="251"/>
      <c r="L4" s="251"/>
      <c r="M4" s="251"/>
      <c r="N4" s="251"/>
      <c r="O4" s="251"/>
      <c r="P4" s="251"/>
      <c r="Q4" s="251"/>
      <c r="R4" s="251"/>
      <c r="S4" s="251"/>
      <c r="T4" s="251"/>
      <c r="U4" s="252"/>
      <c r="V4" s="253"/>
      <c r="W4" s="249"/>
      <c r="X4" s="249"/>
      <c r="Y4" s="249"/>
      <c r="Z4" s="249"/>
      <c r="AA4" s="249"/>
      <c r="AB4" s="249"/>
    </row>
    <row r="5" spans="1:28" s="392" customFormat="1" ht="18.75" customHeight="1">
      <c r="A5" s="254" t="s">
        <v>508</v>
      </c>
      <c r="B5" s="251"/>
      <c r="C5" s="251"/>
      <c r="D5" s="251"/>
      <c r="E5" s="251"/>
      <c r="F5" s="251"/>
      <c r="G5" s="251"/>
      <c r="H5" s="251"/>
      <c r="I5" s="251"/>
      <c r="J5" s="251"/>
      <c r="K5" s="251"/>
      <c r="L5" s="251"/>
      <c r="M5" s="251"/>
      <c r="N5" s="251"/>
      <c r="O5" s="251"/>
      <c r="P5" s="251"/>
      <c r="Q5" s="251"/>
      <c r="R5" s="251"/>
      <c r="S5" s="251"/>
      <c r="T5" s="251"/>
      <c r="U5" s="252"/>
      <c r="V5" s="254"/>
      <c r="W5" s="252"/>
      <c r="X5" s="252"/>
      <c r="Y5" s="252"/>
      <c r="Z5" s="252"/>
      <c r="AA5" s="252"/>
      <c r="AB5" s="252"/>
    </row>
    <row r="6" spans="1:28" s="392" customFormat="1" ht="20.25" customHeight="1">
      <c r="A6" s="254"/>
      <c r="B6" s="254" t="s">
        <v>509</v>
      </c>
      <c r="C6" s="254"/>
      <c r="D6" s="254"/>
      <c r="E6" s="254"/>
      <c r="F6" s="254"/>
      <c r="G6" s="254"/>
      <c r="H6" s="254"/>
      <c r="I6" s="254"/>
      <c r="J6" s="254"/>
      <c r="K6" s="254"/>
      <c r="L6" s="254"/>
      <c r="M6" s="254"/>
      <c r="N6" s="254"/>
      <c r="O6" s="254"/>
      <c r="P6" s="254"/>
      <c r="Q6" s="254"/>
      <c r="R6" s="254"/>
      <c r="S6" s="254"/>
      <c r="T6" s="254"/>
      <c r="U6" s="254"/>
      <c r="V6" s="254"/>
      <c r="W6" s="252"/>
      <c r="X6" s="252"/>
      <c r="Y6" s="252"/>
      <c r="Z6" s="252"/>
      <c r="AA6" s="252"/>
      <c r="AB6" s="252"/>
    </row>
    <row r="7" spans="1:28" s="392" customFormat="1" ht="20.100000000000001" customHeight="1">
      <c r="A7" s="254" t="s">
        <v>495</v>
      </c>
      <c r="B7" s="254"/>
      <c r="C7" s="254"/>
      <c r="D7" s="254"/>
      <c r="E7" s="254"/>
      <c r="F7" s="254"/>
      <c r="G7" s="254"/>
      <c r="H7" s="254"/>
      <c r="I7" s="254"/>
      <c r="J7" s="254"/>
      <c r="K7" s="254"/>
      <c r="L7" s="254"/>
      <c r="M7" s="254"/>
      <c r="N7" s="254"/>
      <c r="O7" s="254"/>
      <c r="P7" s="254"/>
      <c r="Q7" s="254"/>
      <c r="R7" s="254"/>
      <c r="S7" s="254"/>
      <c r="T7" s="254"/>
      <c r="U7" s="254"/>
      <c r="V7" s="254"/>
      <c r="W7" s="252"/>
      <c r="X7" s="252"/>
      <c r="Y7" s="252"/>
      <c r="Z7" s="252"/>
      <c r="AA7" s="252"/>
      <c r="AB7" s="252"/>
    </row>
    <row r="8" spans="1:28" s="392" customFormat="1" ht="20.100000000000001" customHeight="1">
      <c r="A8" s="254" t="s">
        <v>496</v>
      </c>
      <c r="B8" s="254"/>
      <c r="C8" s="254"/>
      <c r="D8" s="254"/>
      <c r="E8" s="254"/>
      <c r="F8" s="254"/>
      <c r="G8" s="254"/>
      <c r="H8" s="254"/>
      <c r="I8" s="254"/>
      <c r="J8" s="254"/>
      <c r="K8" s="254"/>
      <c r="L8" s="254"/>
      <c r="M8" s="254"/>
      <c r="N8" s="254"/>
      <c r="O8" s="254"/>
      <c r="P8" s="254"/>
      <c r="Q8" s="254"/>
      <c r="R8" s="254"/>
      <c r="S8" s="254"/>
      <c r="T8" s="254"/>
      <c r="U8" s="254"/>
      <c r="V8" s="254"/>
      <c r="W8" s="252"/>
      <c r="X8" s="252"/>
      <c r="Y8" s="252"/>
      <c r="Z8" s="252"/>
      <c r="AA8" s="252"/>
      <c r="AB8" s="252"/>
    </row>
    <row r="9" spans="1:28" s="392" customFormat="1" ht="20.100000000000001" customHeight="1">
      <c r="A9" s="254" t="s">
        <v>497</v>
      </c>
      <c r="B9" s="254"/>
      <c r="C9" s="254"/>
      <c r="D9" s="254"/>
      <c r="E9" s="254"/>
      <c r="F9" s="254"/>
      <c r="G9" s="254"/>
      <c r="H9" s="254"/>
      <c r="I9" s="254"/>
      <c r="J9" s="254"/>
      <c r="K9" s="254"/>
      <c r="L9" s="254"/>
      <c r="M9" s="254"/>
      <c r="N9" s="254"/>
      <c r="O9" s="254"/>
      <c r="P9" s="254"/>
      <c r="Q9" s="254"/>
      <c r="R9" s="254"/>
      <c r="S9" s="254"/>
      <c r="T9" s="254"/>
      <c r="U9" s="254"/>
      <c r="V9" s="254"/>
      <c r="W9" s="252"/>
      <c r="X9" s="252"/>
      <c r="Y9" s="252"/>
      <c r="Z9" s="252"/>
      <c r="AA9" s="252"/>
      <c r="AB9" s="252"/>
    </row>
    <row r="10" spans="1:28" ht="12.75" customHeight="1">
      <c r="A10" s="255"/>
      <c r="B10" s="255"/>
      <c r="C10" s="255"/>
      <c r="D10" s="256"/>
      <c r="E10" s="249"/>
      <c r="F10" s="249"/>
      <c r="G10" s="249"/>
      <c r="H10" s="249"/>
      <c r="I10" s="249"/>
      <c r="J10" s="249"/>
      <c r="K10" s="249"/>
      <c r="L10" s="249"/>
      <c r="M10" s="249"/>
      <c r="N10" s="249"/>
      <c r="O10" s="249"/>
      <c r="P10" s="257"/>
      <c r="Q10" s="257"/>
      <c r="R10" s="257"/>
      <c r="S10" s="257"/>
      <c r="T10" s="257"/>
      <c r="U10" s="257"/>
      <c r="V10" s="257"/>
      <c r="W10" s="249"/>
      <c r="X10" s="249"/>
      <c r="Y10" s="249"/>
      <c r="Z10" s="249"/>
      <c r="AA10" s="249"/>
      <c r="AB10" s="249"/>
    </row>
    <row r="11" spans="1:28" ht="12.75" customHeight="1">
      <c r="A11" s="255"/>
      <c r="B11" s="255"/>
      <c r="C11" s="255"/>
      <c r="D11" s="249"/>
      <c r="E11" s="249"/>
      <c r="F11" s="249"/>
      <c r="G11" s="249"/>
      <c r="H11" s="249"/>
      <c r="I11" s="249"/>
      <c r="J11" s="249"/>
      <c r="K11" s="249"/>
      <c r="L11" s="249"/>
      <c r="M11" s="249"/>
      <c r="N11" s="255"/>
      <c r="O11" s="256"/>
      <c r="P11" s="257"/>
      <c r="Q11" s="257"/>
      <c r="R11" s="257"/>
      <c r="S11" s="257"/>
      <c r="T11" s="257"/>
      <c r="U11" s="257"/>
      <c r="V11" s="257"/>
      <c r="W11" s="249"/>
      <c r="X11" s="249"/>
      <c r="Y11" s="249"/>
      <c r="Z11" s="249"/>
      <c r="AA11" s="249"/>
      <c r="AB11" s="249"/>
    </row>
    <row r="12" spans="1:28" ht="12.75" customHeight="1">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row>
    <row r="13" spans="1:28" ht="8.25" customHeight="1">
      <c r="A13" s="249"/>
      <c r="B13" s="249"/>
      <c r="C13" s="249"/>
      <c r="D13" s="249"/>
      <c r="E13" s="249"/>
      <c r="F13" s="258"/>
      <c r="G13" s="259"/>
      <c r="H13" s="259"/>
      <c r="I13" s="259"/>
      <c r="J13" s="259"/>
      <c r="K13" s="259"/>
      <c r="L13" s="259"/>
      <c r="M13" s="259"/>
      <c r="N13" s="259"/>
      <c r="O13" s="259"/>
      <c r="P13" s="259"/>
      <c r="Q13" s="259"/>
      <c r="R13" s="259"/>
      <c r="S13" s="259"/>
      <c r="T13" s="259"/>
      <c r="U13" s="260"/>
      <c r="V13" s="249"/>
      <c r="W13" s="249"/>
      <c r="X13" s="249"/>
      <c r="Y13" s="249"/>
      <c r="Z13" s="249"/>
      <c r="AA13" s="249"/>
      <c r="AB13" s="249"/>
    </row>
    <row r="14" spans="1:28" ht="16.5" customHeight="1">
      <c r="A14" s="249"/>
      <c r="B14" s="249"/>
      <c r="C14" s="249"/>
      <c r="D14" s="249"/>
      <c r="E14" s="249"/>
      <c r="F14" s="1148" t="s">
        <v>498</v>
      </c>
      <c r="G14" s="1149"/>
      <c r="H14" s="1149"/>
      <c r="I14" s="1149"/>
      <c r="J14" s="1149"/>
      <c r="K14" s="1149"/>
      <c r="L14" s="1149"/>
      <c r="M14" s="1149"/>
      <c r="N14" s="1149"/>
      <c r="O14" s="1149"/>
      <c r="P14" s="1149"/>
      <c r="Q14" s="1149"/>
      <c r="R14" s="1149"/>
      <c r="S14" s="1149"/>
      <c r="T14" s="1149"/>
      <c r="U14" s="1150"/>
      <c r="V14" s="249"/>
      <c r="W14" s="249"/>
      <c r="X14" s="249"/>
      <c r="Y14" s="249"/>
      <c r="Z14" s="249"/>
      <c r="AA14" s="249"/>
      <c r="AB14" s="249"/>
    </row>
    <row r="15" spans="1:28" ht="12.75" customHeight="1">
      <c r="A15" s="256"/>
      <c r="B15" s="256"/>
      <c r="C15" s="256"/>
      <c r="D15" s="249"/>
      <c r="E15" s="249"/>
      <c r="F15" s="261"/>
      <c r="G15" s="249"/>
      <c r="H15" s="249"/>
      <c r="I15" s="249"/>
      <c r="J15" s="249"/>
      <c r="K15" s="249"/>
      <c r="L15" s="249"/>
      <c r="M15" s="249"/>
      <c r="N15" s="249"/>
      <c r="O15" s="249"/>
      <c r="P15" s="249"/>
      <c r="Q15" s="249"/>
      <c r="R15" s="249"/>
      <c r="S15" s="249"/>
      <c r="T15" s="249"/>
      <c r="U15" s="262"/>
      <c r="V15" s="249"/>
      <c r="W15" s="249"/>
      <c r="X15" s="249"/>
      <c r="Y15" s="249"/>
      <c r="Z15" s="249"/>
      <c r="AA15" s="249"/>
      <c r="AB15" s="249"/>
    </row>
    <row r="16" spans="1:28" ht="16.5" customHeight="1">
      <c r="A16" s="249"/>
      <c r="B16" s="249"/>
      <c r="C16" s="249"/>
      <c r="D16" s="249"/>
      <c r="E16" s="249"/>
      <c r="F16" s="261"/>
      <c r="G16" s="249"/>
      <c r="H16" s="249"/>
      <c r="I16" s="249"/>
      <c r="J16" s="249"/>
      <c r="K16" s="1151" t="s">
        <v>288</v>
      </c>
      <c r="L16" s="1151"/>
      <c r="M16" s="1151"/>
      <c r="N16" s="1147"/>
      <c r="O16" s="1147"/>
      <c r="P16" s="1147"/>
      <c r="Q16" s="1147"/>
      <c r="R16" s="1147"/>
      <c r="S16" s="1147"/>
      <c r="T16" s="1147"/>
      <c r="U16" s="263"/>
      <c r="V16" s="257"/>
      <c r="W16" s="249"/>
      <c r="X16" s="249"/>
      <c r="Y16" s="249"/>
      <c r="Z16" s="249"/>
      <c r="AA16" s="249"/>
      <c r="AB16" s="249"/>
    </row>
    <row r="17" spans="1:28" ht="21.75" customHeight="1">
      <c r="A17" s="249"/>
      <c r="B17" s="249"/>
      <c r="C17" s="249"/>
      <c r="D17" s="249"/>
      <c r="E17" s="249"/>
      <c r="F17" s="261"/>
      <c r="G17" s="249"/>
      <c r="H17" s="249"/>
      <c r="I17" s="249"/>
      <c r="J17" s="249"/>
      <c r="K17" s="1140" t="s">
        <v>510</v>
      </c>
      <c r="L17" s="1140"/>
      <c r="M17" s="1140"/>
      <c r="N17" s="1146" t="str">
        <f>初期入力!B1&amp;""</f>
        <v>現場</v>
      </c>
      <c r="O17" s="1146"/>
      <c r="P17" s="1146"/>
      <c r="Q17" s="1146"/>
      <c r="R17" s="1146"/>
      <c r="S17" s="1146"/>
      <c r="T17" s="1146"/>
      <c r="U17" s="263"/>
      <c r="V17" s="257"/>
      <c r="W17" s="249"/>
      <c r="X17" s="249"/>
      <c r="Y17" s="249"/>
      <c r="Z17" s="249"/>
      <c r="AA17" s="249"/>
      <c r="AB17" s="249"/>
    </row>
    <row r="18" spans="1:28" ht="21" customHeight="1">
      <c r="A18" s="249"/>
      <c r="B18" s="249"/>
      <c r="C18" s="249"/>
      <c r="D18" s="249"/>
      <c r="E18" s="249"/>
      <c r="F18" s="261"/>
      <c r="G18" s="249"/>
      <c r="H18" s="249"/>
      <c r="I18" s="249"/>
      <c r="J18" s="249"/>
      <c r="K18" s="1140" t="s">
        <v>100</v>
      </c>
      <c r="L18" s="1140"/>
      <c r="M18" s="1140"/>
      <c r="N18" s="264" t="s">
        <v>499</v>
      </c>
      <c r="O18" s="415"/>
      <c r="P18" s="264" t="s">
        <v>500</v>
      </c>
      <c r="Q18" s="324"/>
      <c r="R18" s="264" t="s">
        <v>501</v>
      </c>
      <c r="S18" s="398"/>
      <c r="T18" s="264" t="s">
        <v>502</v>
      </c>
      <c r="U18" s="262"/>
      <c r="V18" s="249"/>
      <c r="W18" s="249"/>
      <c r="X18" s="249"/>
      <c r="Y18" s="249"/>
      <c r="Z18" s="249"/>
      <c r="AA18" s="249"/>
      <c r="AB18" s="249"/>
    </row>
    <row r="19" spans="1:28" ht="18" customHeight="1">
      <c r="A19" s="252"/>
      <c r="B19" s="252"/>
      <c r="C19" s="252"/>
      <c r="D19" s="252"/>
      <c r="E19" s="252"/>
      <c r="F19" s="265"/>
      <c r="G19" s="249"/>
      <c r="H19" s="249"/>
      <c r="I19" s="249"/>
      <c r="J19" s="249"/>
      <c r="K19" s="249"/>
      <c r="L19" s="249"/>
      <c r="M19" s="266" t="s">
        <v>503</v>
      </c>
      <c r="N19" s="264" t="s">
        <v>504</v>
      </c>
      <c r="O19" s="415"/>
      <c r="P19" s="264" t="s">
        <v>500</v>
      </c>
      <c r="Q19" s="324"/>
      <c r="R19" s="264" t="s">
        <v>501</v>
      </c>
      <c r="S19" s="398"/>
      <c r="T19" s="264" t="s">
        <v>502</v>
      </c>
      <c r="U19" s="262"/>
      <c r="V19" s="249"/>
      <c r="W19" s="249"/>
      <c r="X19" s="249"/>
      <c r="Y19" s="249"/>
      <c r="Z19" s="249"/>
      <c r="AA19" s="249"/>
      <c r="AB19" s="249"/>
    </row>
    <row r="20" spans="1:28" ht="12.75" customHeight="1">
      <c r="A20" s="252"/>
      <c r="B20" s="252"/>
      <c r="C20" s="252"/>
      <c r="D20" s="252"/>
      <c r="E20" s="252"/>
      <c r="F20" s="265"/>
      <c r="G20" s="249"/>
      <c r="H20" s="249"/>
      <c r="I20" s="249"/>
      <c r="J20" s="249"/>
      <c r="K20" s="249"/>
      <c r="L20" s="249"/>
      <c r="M20" s="267"/>
      <c r="N20" s="267"/>
      <c r="O20" s="267"/>
      <c r="P20" s="267"/>
      <c r="Q20" s="267"/>
      <c r="R20" s="267"/>
      <c r="S20" s="267"/>
      <c r="T20" s="267"/>
      <c r="U20" s="262"/>
      <c r="V20" s="249"/>
      <c r="W20" s="249"/>
      <c r="X20" s="249"/>
      <c r="Y20" s="249"/>
      <c r="Z20" s="249"/>
      <c r="AA20" s="249"/>
      <c r="AB20" s="249"/>
    </row>
    <row r="21" spans="1:28" ht="12.75" customHeight="1">
      <c r="A21" s="256"/>
      <c r="B21" s="256"/>
      <c r="C21" s="256"/>
      <c r="D21" s="249"/>
      <c r="E21" s="249"/>
      <c r="F21" s="261"/>
      <c r="G21" s="249"/>
      <c r="H21" s="249"/>
      <c r="I21" s="252"/>
      <c r="J21" s="249"/>
      <c r="K21" s="249"/>
      <c r="L21" s="249"/>
      <c r="M21" s="267"/>
      <c r="N21" s="267"/>
      <c r="O21" s="267"/>
      <c r="P21" s="267"/>
      <c r="Q21" s="267"/>
      <c r="R21" s="267"/>
      <c r="S21" s="267"/>
      <c r="T21" s="267"/>
      <c r="U21" s="262"/>
      <c r="V21" s="249"/>
      <c r="W21" s="249"/>
      <c r="X21" s="249"/>
      <c r="Y21" s="249"/>
      <c r="Z21" s="249"/>
      <c r="AA21" s="249"/>
      <c r="AB21" s="249"/>
    </row>
    <row r="22" spans="1:28" ht="12.75" customHeight="1">
      <c r="A22" s="256"/>
      <c r="B22" s="256"/>
      <c r="C22" s="256"/>
      <c r="D22" s="249"/>
      <c r="E22" s="249"/>
      <c r="F22" s="261"/>
      <c r="G22" s="249"/>
      <c r="H22" s="249"/>
      <c r="I22" s="249"/>
      <c r="J22" s="249"/>
      <c r="K22" s="249"/>
      <c r="L22" s="249"/>
      <c r="M22" s="267"/>
      <c r="N22" s="267"/>
      <c r="O22" s="267"/>
      <c r="P22" s="267"/>
      <c r="Q22" s="267"/>
      <c r="R22" s="267"/>
      <c r="S22" s="267"/>
      <c r="T22" s="267"/>
      <c r="U22" s="262"/>
      <c r="V22" s="249"/>
      <c r="W22" s="249"/>
      <c r="X22" s="249"/>
      <c r="Y22" s="249"/>
      <c r="Z22" s="249"/>
      <c r="AA22" s="249"/>
      <c r="AB22" s="249"/>
    </row>
    <row r="23" spans="1:28" ht="12.75" customHeight="1">
      <c r="A23" s="256"/>
      <c r="B23" s="256"/>
      <c r="C23" s="256"/>
      <c r="D23" s="249"/>
      <c r="E23" s="249"/>
      <c r="F23" s="261"/>
      <c r="G23" s="249"/>
      <c r="H23" s="249"/>
      <c r="I23" s="249"/>
      <c r="J23" s="249"/>
      <c r="K23" s="1141" t="s">
        <v>505</v>
      </c>
      <c r="L23" s="1141"/>
      <c r="M23" s="1141"/>
      <c r="N23" s="1142"/>
      <c r="O23" s="1142"/>
      <c r="P23" s="1142"/>
      <c r="Q23" s="1142"/>
      <c r="R23" s="1142"/>
      <c r="S23" s="1142"/>
      <c r="T23" s="267" t="s">
        <v>937</v>
      </c>
      <c r="U23" s="262"/>
      <c r="V23" s="249"/>
      <c r="W23" s="249"/>
      <c r="X23" s="249"/>
      <c r="Y23" s="249"/>
      <c r="Z23" s="249"/>
      <c r="AA23" s="249"/>
      <c r="AB23" s="249"/>
    </row>
    <row r="24" spans="1:28" ht="16.5" customHeight="1">
      <c r="A24" s="256"/>
      <c r="B24" s="256"/>
      <c r="C24" s="256"/>
      <c r="D24" s="249"/>
      <c r="E24" s="249"/>
      <c r="F24" s="268"/>
      <c r="G24" s="269"/>
      <c r="H24" s="270"/>
      <c r="I24" s="270"/>
      <c r="J24" s="270"/>
      <c r="K24" s="270"/>
      <c r="L24" s="270"/>
      <c r="M24" s="270"/>
      <c r="N24" s="269"/>
      <c r="O24" s="270"/>
      <c r="P24" s="270"/>
      <c r="Q24" s="269"/>
      <c r="R24" s="271"/>
      <c r="S24" s="271"/>
      <c r="T24" s="271"/>
      <c r="U24" s="272"/>
      <c r="V24" s="249"/>
      <c r="W24" s="249"/>
      <c r="X24" s="249"/>
      <c r="Y24" s="249"/>
      <c r="Z24" s="249"/>
      <c r="AA24" s="249"/>
      <c r="AB24" s="249"/>
    </row>
    <row r="25" spans="1:28" ht="12.75" customHeight="1">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row>
    <row r="26" spans="1:28" ht="20.100000000000001" customHeight="1">
      <c r="A26" s="249"/>
      <c r="B26" s="249"/>
      <c r="C26" s="249"/>
      <c r="D26" s="249"/>
      <c r="E26" s="249"/>
      <c r="F26" s="252" t="s">
        <v>506</v>
      </c>
      <c r="G26" s="249"/>
      <c r="H26" s="252"/>
      <c r="I26" s="252"/>
      <c r="J26" s="252"/>
      <c r="K26" s="252"/>
      <c r="L26" s="252"/>
      <c r="M26" s="252"/>
      <c r="N26" s="252"/>
      <c r="O26" s="252"/>
      <c r="P26" s="252"/>
      <c r="Q26" s="252"/>
      <c r="R26" s="249"/>
      <c r="S26" s="249"/>
      <c r="T26" s="249"/>
      <c r="U26" s="249"/>
      <c r="V26" s="249"/>
      <c r="W26" s="249"/>
      <c r="X26" s="249"/>
      <c r="Y26" s="249"/>
      <c r="Z26" s="249"/>
      <c r="AA26" s="249"/>
      <c r="AB26" s="249"/>
    </row>
    <row r="27" spans="1:28" ht="20.100000000000001" customHeight="1">
      <c r="A27" s="249"/>
      <c r="B27" s="249"/>
      <c r="C27" s="249"/>
      <c r="D27" s="249"/>
      <c r="E27" s="249"/>
      <c r="F27" s="252" t="s">
        <v>507</v>
      </c>
      <c r="G27" s="249"/>
      <c r="H27" s="252"/>
      <c r="I27" s="252"/>
      <c r="J27" s="252"/>
      <c r="K27" s="252"/>
      <c r="L27" s="252"/>
      <c r="M27" s="252"/>
      <c r="N27" s="252"/>
      <c r="O27" s="252"/>
      <c r="P27" s="252"/>
      <c r="Q27" s="252"/>
      <c r="R27" s="249"/>
      <c r="S27" s="249"/>
      <c r="T27" s="249"/>
      <c r="U27" s="249"/>
      <c r="V27" s="249"/>
      <c r="W27" s="249"/>
      <c r="X27" s="249"/>
      <c r="Y27" s="249"/>
      <c r="Z27" s="249"/>
      <c r="AA27" s="249"/>
      <c r="AB27" s="249"/>
    </row>
    <row r="28" spans="1:28" ht="12.75"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row>
    <row r="29" spans="1:28" ht="12.75" customHeight="1">
      <c r="A29" s="256"/>
      <c r="B29" s="256"/>
      <c r="C29" s="256"/>
      <c r="D29" s="256"/>
      <c r="E29" s="256"/>
      <c r="F29" s="249"/>
      <c r="G29" s="249"/>
      <c r="H29" s="249"/>
      <c r="I29" s="249"/>
      <c r="J29" s="249"/>
      <c r="K29" s="249"/>
      <c r="L29" s="249"/>
      <c r="M29" s="249"/>
      <c r="N29" s="256"/>
      <c r="O29" s="256"/>
      <c r="P29" s="256"/>
      <c r="Q29" s="256"/>
      <c r="R29" s="249"/>
      <c r="S29" s="249"/>
      <c r="T29" s="249"/>
      <c r="U29" s="249"/>
      <c r="V29" s="249"/>
      <c r="W29" s="249"/>
      <c r="X29" s="249"/>
      <c r="Y29" s="249"/>
      <c r="Z29" s="249"/>
      <c r="AA29" s="249"/>
      <c r="AB29" s="249"/>
    </row>
    <row r="30" spans="1:28" ht="12.75" customHeight="1">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row>
    <row r="31" spans="1:28" ht="12.75" customHeight="1">
      <c r="A31" s="249"/>
      <c r="B31" s="249"/>
      <c r="C31" s="249"/>
      <c r="D31" s="249"/>
      <c r="E31" s="249"/>
      <c r="F31" s="249"/>
      <c r="G31" s="148"/>
      <c r="H31" s="148"/>
      <c r="I31" s="148"/>
      <c r="J31" s="148"/>
      <c r="K31" s="148"/>
      <c r="L31" s="148"/>
      <c r="M31" s="249"/>
      <c r="N31" s="249"/>
      <c r="O31" s="249"/>
      <c r="P31" s="249"/>
      <c r="Q31" s="249"/>
      <c r="R31" s="249"/>
      <c r="S31" s="249"/>
      <c r="T31" s="249"/>
      <c r="U31" s="249"/>
      <c r="V31" s="249"/>
      <c r="W31" s="249"/>
      <c r="X31" s="249"/>
      <c r="Y31" s="249"/>
      <c r="Z31" s="249"/>
      <c r="AA31" s="249"/>
      <c r="AB31" s="249"/>
    </row>
    <row r="32" spans="1:28" ht="12.75" customHeight="1">
      <c r="A32" s="249"/>
      <c r="B32" s="249"/>
      <c r="C32" s="249"/>
      <c r="D32" s="249"/>
      <c r="E32" s="249"/>
      <c r="F32" s="249"/>
      <c r="G32" s="148"/>
      <c r="H32" s="148"/>
      <c r="I32" s="148"/>
      <c r="J32" s="148"/>
      <c r="K32" s="148"/>
      <c r="L32" s="148"/>
      <c r="M32" s="249"/>
      <c r="N32" s="256"/>
      <c r="O32" s="256"/>
      <c r="P32" s="256"/>
      <c r="Q32" s="256"/>
      <c r="R32" s="249"/>
      <c r="S32" s="249"/>
      <c r="T32" s="249"/>
      <c r="U32" s="249"/>
      <c r="V32" s="249"/>
      <c r="W32" s="249"/>
      <c r="X32" s="249"/>
      <c r="Y32" s="249"/>
      <c r="Z32" s="249"/>
      <c r="AA32" s="249"/>
      <c r="AB32" s="249"/>
    </row>
    <row r="33" spans="1:28" ht="12.75" customHeight="1">
      <c r="A33" s="249"/>
      <c r="B33" s="249"/>
      <c r="C33" s="249"/>
      <c r="D33" s="249"/>
      <c r="E33" s="249"/>
      <c r="F33" s="249"/>
      <c r="G33" s="148"/>
      <c r="H33" s="148"/>
      <c r="I33" s="148"/>
      <c r="J33" s="148"/>
      <c r="K33" s="148"/>
      <c r="L33" s="148"/>
      <c r="M33" s="249"/>
      <c r="N33" s="249"/>
      <c r="O33" s="249"/>
      <c r="P33" s="249"/>
      <c r="Q33" s="249"/>
      <c r="R33" s="249"/>
      <c r="S33" s="249"/>
      <c r="T33" s="249"/>
      <c r="U33" s="249"/>
      <c r="V33" s="249"/>
      <c r="W33" s="249"/>
      <c r="X33" s="249"/>
      <c r="Y33" s="249"/>
      <c r="Z33" s="249"/>
      <c r="AA33" s="249"/>
      <c r="AB33" s="249"/>
    </row>
    <row r="34" spans="1:28" ht="12.75"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row>
    <row r="35" spans="1:28" ht="12.75" customHeight="1">
      <c r="A35" s="256"/>
      <c r="B35" s="256"/>
      <c r="C35" s="256"/>
      <c r="D35" s="256"/>
      <c r="E35" s="256"/>
      <c r="F35" s="249"/>
      <c r="G35" s="249"/>
      <c r="H35" s="249"/>
      <c r="I35" s="249"/>
      <c r="J35" s="249"/>
      <c r="K35" s="249"/>
      <c r="L35" s="249"/>
      <c r="M35" s="249"/>
      <c r="N35" s="256"/>
      <c r="O35" s="256"/>
      <c r="P35" s="256"/>
      <c r="Q35" s="256"/>
      <c r="R35" s="249"/>
      <c r="S35" s="249"/>
      <c r="T35" s="249"/>
      <c r="U35" s="249"/>
      <c r="V35" s="249"/>
      <c r="W35" s="249"/>
      <c r="X35" s="249"/>
      <c r="Y35" s="249"/>
      <c r="Z35" s="249"/>
      <c r="AA35" s="249"/>
      <c r="AB35" s="249"/>
    </row>
    <row r="36" spans="1:28" ht="12.75"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row>
    <row r="37" spans="1:28" ht="12.75" customHeight="1">
      <c r="A37" s="249"/>
      <c r="B37" s="249"/>
      <c r="C37" s="249"/>
      <c r="D37" s="249"/>
      <c r="E37" s="249"/>
      <c r="F37" s="249"/>
      <c r="G37" s="148"/>
      <c r="H37" s="148"/>
      <c r="I37" s="148"/>
      <c r="J37" s="148"/>
      <c r="K37" s="148"/>
      <c r="L37" s="148"/>
      <c r="M37" s="249"/>
      <c r="N37" s="249"/>
      <c r="O37" s="249"/>
      <c r="P37" s="249"/>
      <c r="Q37" s="249"/>
      <c r="R37" s="249"/>
      <c r="S37" s="249"/>
      <c r="T37" s="249"/>
      <c r="U37" s="249"/>
      <c r="V37" s="249"/>
      <c r="W37" s="249"/>
      <c r="X37" s="249"/>
      <c r="Y37" s="249"/>
      <c r="Z37" s="249"/>
      <c r="AA37" s="249"/>
      <c r="AB37" s="249"/>
    </row>
    <row r="38" spans="1:28" ht="12.75" customHeight="1">
      <c r="A38" s="249"/>
      <c r="B38" s="249"/>
      <c r="C38" s="249"/>
      <c r="D38" s="249"/>
      <c r="E38" s="249"/>
      <c r="F38" s="249"/>
      <c r="G38" s="148"/>
      <c r="H38" s="148"/>
      <c r="I38" s="148"/>
      <c r="J38" s="148"/>
      <c r="K38" s="148"/>
      <c r="L38" s="148"/>
      <c r="M38" s="249"/>
      <c r="N38" s="256"/>
      <c r="O38" s="256"/>
      <c r="P38" s="256"/>
      <c r="Q38" s="256"/>
      <c r="R38" s="249"/>
      <c r="S38" s="249"/>
      <c r="T38" s="249"/>
      <c r="U38" s="249"/>
      <c r="V38" s="249"/>
      <c r="W38" s="249"/>
      <c r="X38" s="249"/>
      <c r="Y38" s="249"/>
      <c r="Z38" s="249"/>
      <c r="AA38" s="249"/>
      <c r="AB38" s="249"/>
    </row>
    <row r="39" spans="1:28" ht="12.75" customHeight="1">
      <c r="A39" s="249"/>
      <c r="B39" s="249"/>
      <c r="C39" s="249"/>
      <c r="D39" s="249"/>
      <c r="E39" s="249"/>
      <c r="F39" s="249"/>
      <c r="G39" s="148"/>
      <c r="H39" s="148"/>
      <c r="I39" s="148"/>
      <c r="J39" s="148"/>
      <c r="K39" s="148"/>
      <c r="L39" s="148"/>
      <c r="M39" s="249"/>
      <c r="N39" s="249"/>
      <c r="O39" s="249"/>
      <c r="P39" s="249"/>
      <c r="Q39" s="249"/>
      <c r="R39" s="249"/>
      <c r="S39" s="249"/>
      <c r="T39" s="249"/>
      <c r="U39" s="249"/>
      <c r="V39" s="249"/>
      <c r="W39" s="249"/>
      <c r="X39" s="249"/>
      <c r="Y39" s="249"/>
      <c r="Z39" s="249"/>
      <c r="AA39" s="249"/>
      <c r="AB39" s="249"/>
    </row>
    <row r="40" spans="1:28" ht="12.7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row>
    <row r="41" spans="1:28" ht="12.75" customHeight="1">
      <c r="A41" s="256"/>
      <c r="B41" s="256"/>
      <c r="C41" s="256"/>
      <c r="D41" s="256"/>
      <c r="E41" s="256"/>
      <c r="F41" s="249"/>
      <c r="G41" s="249"/>
      <c r="H41" s="249"/>
      <c r="I41" s="249"/>
      <c r="J41" s="249"/>
      <c r="K41" s="249"/>
      <c r="L41" s="249"/>
      <c r="M41" s="249"/>
      <c r="N41" s="249"/>
      <c r="O41" s="249"/>
      <c r="P41" s="249"/>
      <c r="Q41" s="249"/>
      <c r="R41" s="249"/>
      <c r="S41" s="249"/>
      <c r="T41" s="249"/>
      <c r="U41" s="249"/>
      <c r="V41" s="249"/>
      <c r="W41" s="249"/>
      <c r="X41" s="249"/>
      <c r="Y41" s="249"/>
      <c r="Z41" s="249"/>
      <c r="AA41" s="249"/>
      <c r="AB41" s="249"/>
    </row>
    <row r="42" spans="1:28" ht="12.7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row>
    <row r="43" spans="1:28" ht="12.75" customHeight="1">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row>
    <row r="44" spans="1:28" ht="12.7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row>
    <row r="45" spans="1:28" ht="12.75" customHeight="1">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row>
    <row r="46" spans="1:28" ht="12.75" customHeight="1">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row>
    <row r="47" spans="1:28" ht="12.75" customHeight="1">
      <c r="A47" s="273"/>
      <c r="B47" s="249"/>
      <c r="C47" s="273"/>
      <c r="D47" s="273"/>
      <c r="E47" s="249"/>
      <c r="F47" s="273"/>
      <c r="G47" s="273"/>
      <c r="H47" s="273"/>
      <c r="I47" s="273"/>
      <c r="J47" s="273"/>
      <c r="K47" s="273"/>
      <c r="L47" s="273"/>
      <c r="M47" s="273"/>
      <c r="N47" s="273"/>
      <c r="O47" s="273"/>
      <c r="P47" s="273"/>
      <c r="Q47" s="273"/>
      <c r="R47" s="273"/>
      <c r="S47" s="273"/>
      <c r="T47" s="273"/>
      <c r="U47" s="273"/>
      <c r="V47" s="273"/>
      <c r="W47" s="249"/>
      <c r="X47" s="249"/>
      <c r="Y47" s="249"/>
      <c r="Z47" s="249"/>
      <c r="AA47" s="249"/>
      <c r="AB47" s="249"/>
    </row>
    <row r="48" spans="1:28" ht="12.75" customHeight="1">
      <c r="A48" s="273"/>
      <c r="B48" s="273"/>
      <c r="C48" s="273"/>
      <c r="D48" s="273"/>
      <c r="E48" s="249"/>
      <c r="F48" s="273"/>
      <c r="G48" s="273"/>
      <c r="H48" s="273"/>
      <c r="I48" s="273"/>
      <c r="J48" s="273"/>
      <c r="K48" s="273"/>
      <c r="L48" s="273"/>
      <c r="M48" s="273"/>
      <c r="N48" s="273"/>
      <c r="O48" s="273"/>
      <c r="P48" s="273"/>
      <c r="Q48" s="273"/>
      <c r="R48" s="273"/>
      <c r="S48" s="273"/>
      <c r="T48" s="273"/>
      <c r="U48" s="273"/>
      <c r="V48" s="273"/>
      <c r="W48" s="249"/>
      <c r="X48" s="249"/>
      <c r="Y48" s="249"/>
      <c r="Z48" s="249"/>
      <c r="AA48" s="249"/>
      <c r="AB48" s="249"/>
    </row>
    <row r="49" spans="1:28" ht="12.75" customHeight="1">
      <c r="A49" s="273"/>
      <c r="B49" s="273"/>
      <c r="C49" s="273"/>
      <c r="D49" s="273"/>
      <c r="E49" s="249"/>
      <c r="F49" s="273"/>
      <c r="G49" s="273"/>
      <c r="H49" s="273"/>
      <c r="I49" s="273"/>
      <c r="J49" s="273"/>
      <c r="K49" s="273"/>
      <c r="L49" s="273"/>
      <c r="M49" s="273"/>
      <c r="N49" s="273"/>
      <c r="O49" s="273"/>
      <c r="P49" s="273"/>
      <c r="Q49" s="273"/>
      <c r="R49" s="273"/>
      <c r="S49" s="273"/>
      <c r="T49" s="273"/>
      <c r="U49" s="273"/>
      <c r="V49" s="273"/>
      <c r="W49" s="249"/>
      <c r="X49" s="249"/>
      <c r="Y49" s="249"/>
      <c r="Z49" s="249"/>
      <c r="AA49" s="249"/>
      <c r="AB49" s="249"/>
    </row>
    <row r="50" spans="1:28" ht="12.75" customHeight="1">
      <c r="A50" s="273"/>
      <c r="B50" s="273"/>
      <c r="C50" s="273"/>
      <c r="D50" s="273"/>
      <c r="E50" s="249"/>
      <c r="F50" s="273"/>
      <c r="G50" s="273"/>
      <c r="H50" s="273"/>
      <c r="I50" s="273"/>
      <c r="J50" s="273"/>
      <c r="K50" s="273"/>
      <c r="L50" s="273"/>
      <c r="M50" s="273"/>
      <c r="N50" s="273"/>
      <c r="O50" s="273"/>
      <c r="P50" s="273"/>
      <c r="Q50" s="273"/>
      <c r="R50" s="273"/>
      <c r="S50" s="273"/>
      <c r="T50" s="273"/>
      <c r="U50" s="273"/>
      <c r="V50" s="273"/>
      <c r="W50" s="249"/>
      <c r="X50" s="249"/>
      <c r="Y50" s="249"/>
      <c r="Z50" s="249"/>
      <c r="AA50" s="249"/>
      <c r="AB50" s="249"/>
    </row>
    <row r="51" spans="1:28" ht="12.75" customHeight="1">
      <c r="A51" s="273"/>
      <c r="B51" s="273"/>
      <c r="C51" s="273"/>
      <c r="D51" s="273"/>
      <c r="E51" s="249"/>
      <c r="F51" s="273"/>
      <c r="G51" s="273"/>
      <c r="H51" s="273"/>
      <c r="I51" s="273"/>
      <c r="J51" s="273"/>
      <c r="K51" s="273"/>
      <c r="L51" s="273"/>
      <c r="M51" s="273"/>
      <c r="N51" s="273"/>
      <c r="O51" s="273"/>
      <c r="P51" s="273"/>
      <c r="Q51" s="273"/>
      <c r="R51" s="273"/>
      <c r="S51" s="273"/>
      <c r="T51" s="273"/>
      <c r="U51" s="273"/>
      <c r="V51" s="273"/>
      <c r="W51" s="249"/>
      <c r="X51" s="249"/>
      <c r="Y51" s="249"/>
      <c r="Z51" s="249"/>
      <c r="AA51" s="249"/>
      <c r="AB51" s="249"/>
    </row>
    <row r="52" spans="1:28" ht="12.75" customHeight="1">
      <c r="A52" s="273"/>
      <c r="B52" s="273"/>
      <c r="C52" s="273"/>
      <c r="D52" s="273"/>
      <c r="E52" s="249"/>
      <c r="F52" s="273"/>
      <c r="G52" s="273"/>
      <c r="H52" s="273"/>
      <c r="I52" s="273"/>
      <c r="J52" s="273"/>
      <c r="K52" s="273"/>
      <c r="L52" s="273"/>
      <c r="M52" s="273"/>
      <c r="N52" s="273"/>
      <c r="O52" s="273"/>
      <c r="P52" s="273"/>
      <c r="Q52" s="273"/>
      <c r="R52" s="273"/>
      <c r="S52" s="273"/>
      <c r="T52" s="273"/>
      <c r="U52" s="273"/>
      <c r="V52" s="273"/>
      <c r="W52" s="249"/>
      <c r="X52" s="249"/>
      <c r="Y52" s="249"/>
      <c r="Z52" s="249"/>
      <c r="AA52" s="249"/>
      <c r="AB52" s="249"/>
    </row>
    <row r="53" spans="1:28" ht="12.75" customHeight="1">
      <c r="A53" s="273"/>
      <c r="B53" s="273"/>
      <c r="C53" s="273"/>
      <c r="D53" s="273"/>
      <c r="E53" s="249"/>
      <c r="F53" s="273"/>
      <c r="G53" s="273"/>
      <c r="H53" s="273"/>
      <c r="I53" s="273"/>
      <c r="J53" s="273"/>
      <c r="K53" s="273"/>
      <c r="L53" s="273"/>
      <c r="M53" s="273"/>
      <c r="N53" s="273"/>
      <c r="O53" s="273"/>
      <c r="P53" s="273"/>
      <c r="Q53" s="273"/>
      <c r="R53" s="273"/>
      <c r="S53" s="273"/>
      <c r="T53" s="273"/>
      <c r="U53" s="273"/>
      <c r="V53" s="273"/>
      <c r="W53" s="249"/>
      <c r="X53" s="249"/>
      <c r="Y53" s="249"/>
      <c r="Z53" s="249"/>
      <c r="AA53" s="249"/>
      <c r="AB53" s="249"/>
    </row>
    <row r="54" spans="1:28" ht="12.75" customHeight="1">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row>
    <row r="55" spans="1:28" ht="12.75" customHeight="1">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row>
    <row r="56" spans="1:28" ht="12.75" customHeight="1">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row>
    <row r="57" spans="1:28" ht="12.75" customHeight="1">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row>
    <row r="58" spans="1:28" ht="12.75" customHeight="1">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row>
    <row r="59" spans="1:28" ht="12.75" customHeight="1">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row>
    <row r="60" spans="1:28" ht="12.75" customHeight="1">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row>
  </sheetData>
  <sheetProtection sheet="1" formatCells="0"/>
  <mergeCells count="9">
    <mergeCell ref="K18:M18"/>
    <mergeCell ref="K23:M23"/>
    <mergeCell ref="N23:S23"/>
    <mergeCell ref="A1:Q1"/>
    <mergeCell ref="N17:T17"/>
    <mergeCell ref="N16:T16"/>
    <mergeCell ref="F14:U14"/>
    <mergeCell ref="K16:M16"/>
    <mergeCell ref="K17:M17"/>
  </mergeCells>
  <phoneticPr fontId="10"/>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3830-9174-489E-8E73-3957CB445805}">
  <dimension ref="A1:AG460"/>
  <sheetViews>
    <sheetView zoomScaleNormal="100" workbookViewId="0"/>
  </sheetViews>
  <sheetFormatPr defaultRowHeight="24.95" customHeight="1"/>
  <cols>
    <col min="1" max="1" width="6" style="34" customWidth="1"/>
    <col min="2" max="2" width="3.7109375" style="34" customWidth="1"/>
    <col min="3" max="3" width="25.85546875" style="34" customWidth="1"/>
    <col min="4" max="4" width="11.5703125" style="34" customWidth="1"/>
    <col min="5" max="5" width="8.28515625" style="34" customWidth="1"/>
    <col min="6" max="6" width="26.7109375" style="34" customWidth="1"/>
    <col min="7" max="7" width="15.7109375" style="34" customWidth="1"/>
    <col min="8" max="8" width="15.140625" style="34" customWidth="1"/>
    <col min="9" max="9" width="20.28515625" style="34" customWidth="1"/>
    <col min="10" max="14" width="5.5703125" style="34" customWidth="1"/>
    <col min="15" max="15" width="4.5703125" style="34" customWidth="1"/>
    <col min="16" max="24" width="5.5703125" style="34" customWidth="1"/>
    <col min="25" max="31" width="3.42578125" style="34" customWidth="1"/>
    <col min="32" max="32" width="18.7109375" style="34" customWidth="1"/>
    <col min="33" max="16384" width="9.140625" style="34"/>
  </cols>
  <sheetData>
    <row r="1" spans="1:30" ht="24.75" customHeight="1">
      <c r="A1" s="124"/>
      <c r="B1" s="433"/>
      <c r="C1" s="433"/>
      <c r="D1" s="1247" t="s">
        <v>157</v>
      </c>
      <c r="E1" s="1247"/>
      <c r="F1" s="1247"/>
      <c r="G1" s="1247"/>
      <c r="H1" s="1247"/>
      <c r="I1" s="1247"/>
      <c r="J1" s="1247"/>
      <c r="K1" s="1247"/>
      <c r="L1" s="1247"/>
      <c r="M1" s="1247"/>
      <c r="N1" s="1247"/>
      <c r="O1" s="1247"/>
      <c r="P1" s="1247"/>
      <c r="Q1" s="1247"/>
      <c r="R1" s="1247"/>
      <c r="S1" s="1247"/>
      <c r="T1" s="1248"/>
      <c r="U1" s="1233" t="s">
        <v>35</v>
      </c>
      <c r="V1" s="1234"/>
      <c r="W1" s="1235"/>
      <c r="X1" s="1227"/>
      <c r="Y1" s="1228"/>
      <c r="Z1" s="1228"/>
      <c r="AA1" s="1228"/>
      <c r="AB1" s="1228"/>
      <c r="AC1" s="1228"/>
      <c r="AD1" s="1229"/>
    </row>
    <row r="2" spans="1:30" ht="24.75" customHeight="1">
      <c r="A2" s="124"/>
      <c r="B2" s="430"/>
      <c r="C2" s="430"/>
      <c r="D2" s="1247"/>
      <c r="E2" s="1247"/>
      <c r="F2" s="1247"/>
      <c r="G2" s="1247"/>
      <c r="H2" s="1247"/>
      <c r="I2" s="1247"/>
      <c r="J2" s="1247"/>
      <c r="K2" s="1247"/>
      <c r="L2" s="1247"/>
      <c r="M2" s="1247"/>
      <c r="N2" s="1247"/>
      <c r="O2" s="1247"/>
      <c r="P2" s="1247"/>
      <c r="Q2" s="1247"/>
      <c r="R2" s="1247"/>
      <c r="S2" s="1247"/>
      <c r="T2" s="1248"/>
      <c r="U2" s="1236"/>
      <c r="V2" s="1237"/>
      <c r="W2" s="1238"/>
      <c r="X2" s="1230"/>
      <c r="Y2" s="1231"/>
      <c r="Z2" s="1231"/>
      <c r="AA2" s="1231"/>
      <c r="AB2" s="1231"/>
      <c r="AC2" s="1231"/>
      <c r="AD2" s="1232"/>
    </row>
    <row r="3" spans="1:30" ht="26.25" customHeight="1">
      <c r="A3" s="124"/>
      <c r="B3" s="24"/>
      <c r="C3" s="430"/>
      <c r="D3" s="431"/>
      <c r="E3" s="431"/>
      <c r="F3" s="431"/>
      <c r="G3" s="431"/>
      <c r="H3" s="1239">
        <f ca="1">IF(初期入力!G1="",TODAY(),初期入力!G1)</f>
        <v>45016</v>
      </c>
      <c r="I3" s="1239"/>
      <c r="J3" s="431"/>
      <c r="K3" s="431"/>
      <c r="L3" s="431"/>
      <c r="M3" s="431"/>
      <c r="N3" s="431"/>
      <c r="O3" s="431"/>
      <c r="P3" s="431"/>
      <c r="Q3" s="431"/>
      <c r="R3" s="431"/>
      <c r="S3" s="431"/>
      <c r="T3" s="431"/>
      <c r="U3" s="428"/>
      <c r="V3" s="24"/>
      <c r="W3" s="24"/>
      <c r="X3" s="24"/>
      <c r="Y3" s="1165" t="str">
        <f>IF(初期入力!G2="",IF(初期入力!G1="","令和 　 年 　 月 　 日",初期入力!G1),初期入力!G2)</f>
        <v>令和 　 年 　 月 　 日</v>
      </c>
      <c r="Z3" s="1165"/>
      <c r="AA3" s="1165"/>
      <c r="AB3" s="1165"/>
      <c r="AC3" s="1165"/>
      <c r="AD3" s="1165"/>
    </row>
    <row r="4" spans="1:30" ht="28.5" customHeight="1">
      <c r="A4" s="124"/>
      <c r="B4" s="24"/>
      <c r="C4" s="1225" t="s">
        <v>1061</v>
      </c>
      <c r="D4" s="1190" t="str">
        <f>初期入力!B1&amp;""</f>
        <v>現場</v>
      </c>
      <c r="E4" s="1190"/>
      <c r="F4" s="1190"/>
      <c r="G4" s="1250" t="s">
        <v>1067</v>
      </c>
      <c r="H4" s="1250"/>
      <c r="I4" s="1250"/>
      <c r="J4" s="1250"/>
      <c r="K4" s="24"/>
      <c r="L4" s="24"/>
      <c r="M4" s="24"/>
      <c r="N4" s="24"/>
      <c r="O4" s="24"/>
      <c r="P4" s="24"/>
      <c r="Q4" s="24"/>
      <c r="R4" s="24"/>
      <c r="S4" s="24"/>
      <c r="T4" s="24"/>
      <c r="U4" s="24"/>
      <c r="V4" s="24"/>
      <c r="W4" s="24"/>
      <c r="X4" s="24"/>
      <c r="Y4" s="24"/>
      <c r="Z4" s="24"/>
      <c r="AA4" s="24"/>
      <c r="AB4" s="24"/>
      <c r="AC4" s="24"/>
      <c r="AD4" s="24"/>
    </row>
    <row r="5" spans="1:30" ht="15.75" customHeight="1">
      <c r="A5" s="124"/>
      <c r="B5" s="24"/>
      <c r="C5" s="1225"/>
      <c r="D5" s="1226" t="str">
        <f>初期入力!B2&amp;""</f>
        <v/>
      </c>
      <c r="E5" s="1226"/>
      <c r="F5" s="1226"/>
      <c r="G5" s="1250"/>
      <c r="H5" s="1250"/>
      <c r="I5" s="1250"/>
      <c r="J5" s="1250"/>
      <c r="K5" s="24"/>
      <c r="L5" s="24"/>
      <c r="M5" s="24"/>
      <c r="N5" s="24"/>
      <c r="O5" s="24"/>
      <c r="P5" s="24"/>
      <c r="Q5" s="24"/>
      <c r="R5" s="24"/>
      <c r="S5" s="24"/>
      <c r="T5" s="24"/>
      <c r="U5" s="24"/>
      <c r="V5" s="24"/>
      <c r="W5" s="24"/>
      <c r="X5" s="24"/>
      <c r="Y5" s="24"/>
      <c r="Z5" s="24"/>
      <c r="AA5" s="24"/>
      <c r="AB5" s="24"/>
      <c r="AC5" s="24"/>
      <c r="AD5" s="24"/>
    </row>
    <row r="6" spans="1:30" ht="22.5" customHeight="1">
      <c r="A6" s="124"/>
      <c r="B6" s="24"/>
      <c r="C6" s="457" t="s">
        <v>13</v>
      </c>
      <c r="D6" s="1191" t="str">
        <f>初期入力!E33&amp;""</f>
        <v/>
      </c>
      <c r="E6" s="1191"/>
      <c r="F6" s="1191"/>
      <c r="G6" s="1250"/>
      <c r="H6" s="1250"/>
      <c r="I6" s="1250"/>
      <c r="J6" s="1250"/>
      <c r="K6" s="24"/>
      <c r="L6" s="24"/>
      <c r="M6" s="24"/>
      <c r="N6" s="24"/>
      <c r="O6" s="24"/>
      <c r="P6" s="24"/>
      <c r="Q6" s="24"/>
      <c r="R6" s="24"/>
      <c r="S6" s="24"/>
      <c r="T6" s="24"/>
      <c r="U6" s="24"/>
      <c r="V6" s="24"/>
      <c r="W6" s="24"/>
      <c r="X6" s="24"/>
      <c r="Y6" s="24"/>
      <c r="Z6" s="24"/>
      <c r="AA6" s="24"/>
      <c r="AB6" s="24"/>
      <c r="AC6" s="24"/>
      <c r="AD6" s="24"/>
    </row>
    <row r="7" spans="1:30" ht="27" customHeight="1">
      <c r="A7" s="124"/>
      <c r="B7" s="24"/>
      <c r="C7" s="24"/>
      <c r="D7" s="427"/>
      <c r="E7" s="24"/>
      <c r="F7" s="84"/>
      <c r="G7" s="429"/>
      <c r="H7" s="1152" t="s">
        <v>1107</v>
      </c>
      <c r="I7" s="1249" t="str">
        <f>初期入力!F5&amp;""</f>
        <v/>
      </c>
      <c r="J7" s="1249"/>
      <c r="K7" s="1249"/>
      <c r="L7" s="1249"/>
      <c r="M7" s="1249"/>
      <c r="N7" s="85" t="s">
        <v>891</v>
      </c>
      <c r="O7" s="458" t="str">
        <f>IF(初期入力!H1=1,"",初期入力!H1)&amp;""</f>
        <v/>
      </c>
      <c r="P7" s="85" t="s">
        <v>892</v>
      </c>
      <c r="Q7" s="1153" t="s">
        <v>1108</v>
      </c>
      <c r="R7" s="1153"/>
      <c r="S7" s="1153"/>
      <c r="T7" s="1031" t="str">
        <f>IF(初期入力!H1=1,"",IF(初期入力!H1=2,初期入力!G5,IF(初期入力!H1=3,初期入力!H5,IF(初期入力!H1=4,初期入力!I5,""))))&amp;""</f>
        <v/>
      </c>
      <c r="U7" s="1031"/>
      <c r="V7" s="1031"/>
      <c r="W7" s="1031"/>
      <c r="X7" s="1031"/>
      <c r="Y7" s="1031"/>
      <c r="Z7" s="1031"/>
      <c r="AA7" s="1031"/>
      <c r="AB7" s="1031"/>
      <c r="AC7" s="1031"/>
      <c r="AD7" s="24"/>
    </row>
    <row r="8" spans="1:30" ht="12.75" customHeight="1">
      <c r="A8" s="124"/>
      <c r="B8" s="24"/>
      <c r="C8" s="24"/>
      <c r="D8" s="427"/>
      <c r="E8" s="24"/>
      <c r="F8" s="487"/>
      <c r="G8" s="429"/>
      <c r="H8" s="1152"/>
      <c r="I8" s="1181" t="str">
        <f>初期入力!F6&amp;""</f>
        <v/>
      </c>
      <c r="J8" s="1181"/>
      <c r="K8" s="1181"/>
      <c r="L8" s="1181"/>
      <c r="M8" s="1181"/>
      <c r="N8" s="85"/>
      <c r="O8" s="489"/>
      <c r="P8" s="85"/>
      <c r="Q8" s="1153"/>
      <c r="R8" s="1153"/>
      <c r="S8" s="1153"/>
      <c r="T8" s="1182" t="str">
        <f>IF(初期入力!H1=1,"",IF(初期入力!H1=2,初期入力!G6,IF(初期入力!H1=3,初期入力!H6,IF(初期入力!H1=4,初期入力!I6,""))))&amp;""</f>
        <v/>
      </c>
      <c r="U8" s="1182"/>
      <c r="V8" s="1182"/>
      <c r="W8" s="1182"/>
      <c r="X8" s="1182"/>
      <c r="Y8" s="1182"/>
      <c r="Z8" s="1182"/>
      <c r="AA8" s="1182"/>
      <c r="AB8" s="1182"/>
      <c r="AC8" s="1182"/>
      <c r="AD8" s="24"/>
    </row>
    <row r="9" spans="1:30" ht="8.25" customHeight="1">
      <c r="A9" s="124"/>
      <c r="B9" s="24"/>
      <c r="C9" s="24"/>
      <c r="D9" s="24"/>
      <c r="E9" s="24"/>
      <c r="F9" s="85"/>
      <c r="G9" s="429"/>
      <c r="H9" s="442"/>
      <c r="I9" s="463"/>
      <c r="J9" s="463"/>
      <c r="K9" s="463"/>
      <c r="L9" s="463"/>
      <c r="M9" s="463"/>
      <c r="N9" s="441"/>
      <c r="O9" s="464"/>
      <c r="P9" s="441"/>
      <c r="Q9" s="465"/>
      <c r="R9" s="465"/>
      <c r="S9" s="465"/>
      <c r="T9" s="466"/>
      <c r="U9" s="466"/>
      <c r="V9" s="466"/>
      <c r="W9" s="466"/>
      <c r="X9" s="466"/>
      <c r="Y9" s="466"/>
      <c r="Z9" s="466"/>
      <c r="AA9" s="466"/>
      <c r="AB9" s="466"/>
      <c r="AC9" s="466"/>
      <c r="AD9" s="463"/>
    </row>
    <row r="10" spans="1:30" ht="9" customHeight="1">
      <c r="A10" s="124"/>
      <c r="B10" s="24"/>
      <c r="C10" s="24"/>
      <c r="D10" s="24"/>
      <c r="E10" s="24"/>
      <c r="F10" s="24"/>
      <c r="G10" s="24"/>
      <c r="H10" s="24"/>
      <c r="I10" s="430"/>
      <c r="J10" s="430"/>
      <c r="K10" s="430"/>
      <c r="L10" s="430"/>
      <c r="M10" s="430"/>
      <c r="N10" s="430"/>
      <c r="O10" s="430"/>
      <c r="P10" s="430"/>
      <c r="Q10" s="430"/>
      <c r="R10" s="430"/>
      <c r="S10" s="430"/>
      <c r="T10" s="430"/>
      <c r="U10" s="430"/>
      <c r="V10" s="430"/>
      <c r="W10" s="430"/>
      <c r="X10" s="430"/>
      <c r="Y10" s="430"/>
      <c r="Z10" s="430"/>
      <c r="AA10" s="430"/>
      <c r="AB10" s="430"/>
      <c r="AC10" s="430"/>
      <c r="AD10" s="430"/>
    </row>
    <row r="11" spans="1:30" ht="7.5" customHeight="1">
      <c r="A11" s="1251" t="s">
        <v>1096</v>
      </c>
      <c r="B11" s="1258" t="s">
        <v>83</v>
      </c>
      <c r="C11" s="1260" t="s">
        <v>210</v>
      </c>
      <c r="D11" s="1183" t="s">
        <v>208</v>
      </c>
      <c r="E11" s="1186" t="s">
        <v>32</v>
      </c>
      <c r="F11" s="1189" t="s">
        <v>15</v>
      </c>
      <c r="G11" s="1198" t="s">
        <v>1064</v>
      </c>
      <c r="H11" s="1199"/>
      <c r="I11" s="1243" t="s">
        <v>1062</v>
      </c>
      <c r="J11" s="1189" t="s">
        <v>213</v>
      </c>
      <c r="K11" s="934"/>
      <c r="L11" s="934"/>
      <c r="M11" s="934"/>
      <c r="N11" s="934"/>
      <c r="O11" s="934"/>
      <c r="P11" s="934"/>
      <c r="Q11" s="934"/>
      <c r="R11" s="934"/>
      <c r="S11" s="934"/>
      <c r="T11" s="934"/>
      <c r="U11" s="934"/>
      <c r="V11" s="934"/>
      <c r="W11" s="934"/>
      <c r="X11" s="935"/>
      <c r="Y11" s="1189" t="s">
        <v>36</v>
      </c>
      <c r="Z11" s="934"/>
      <c r="AA11" s="934"/>
      <c r="AB11" s="934"/>
      <c r="AC11" s="934"/>
      <c r="AD11" s="935"/>
    </row>
    <row r="12" spans="1:30" ht="7.5" customHeight="1">
      <c r="A12" s="1252"/>
      <c r="B12" s="857"/>
      <c r="C12" s="1261"/>
      <c r="D12" s="1184"/>
      <c r="E12" s="1187"/>
      <c r="F12" s="936"/>
      <c r="G12" s="1195"/>
      <c r="H12" s="1197"/>
      <c r="I12" s="1244"/>
      <c r="J12" s="936"/>
      <c r="K12" s="937"/>
      <c r="L12" s="937"/>
      <c r="M12" s="937"/>
      <c r="N12" s="937"/>
      <c r="O12" s="937"/>
      <c r="P12" s="937"/>
      <c r="Q12" s="937"/>
      <c r="R12" s="937"/>
      <c r="S12" s="937"/>
      <c r="T12" s="937"/>
      <c r="U12" s="937"/>
      <c r="V12" s="937"/>
      <c r="W12" s="937"/>
      <c r="X12" s="938"/>
      <c r="Y12" s="936"/>
      <c r="Z12" s="937"/>
      <c r="AA12" s="937"/>
      <c r="AB12" s="937"/>
      <c r="AC12" s="937"/>
      <c r="AD12" s="938"/>
    </row>
    <row r="13" spans="1:30" ht="7.5" customHeight="1">
      <c r="A13" s="1252"/>
      <c r="B13" s="857"/>
      <c r="C13" s="1240" t="s">
        <v>209</v>
      </c>
      <c r="D13" s="1184"/>
      <c r="E13" s="1187"/>
      <c r="F13" s="939"/>
      <c r="G13" s="1198" t="s">
        <v>1065</v>
      </c>
      <c r="H13" s="1199"/>
      <c r="I13" s="1245"/>
      <c r="J13" s="939"/>
      <c r="K13" s="940"/>
      <c r="L13" s="940"/>
      <c r="M13" s="940"/>
      <c r="N13" s="940"/>
      <c r="O13" s="940"/>
      <c r="P13" s="940"/>
      <c r="Q13" s="940"/>
      <c r="R13" s="940"/>
      <c r="S13" s="940"/>
      <c r="T13" s="940"/>
      <c r="U13" s="940"/>
      <c r="V13" s="940"/>
      <c r="W13" s="940"/>
      <c r="X13" s="941"/>
      <c r="Y13" s="939"/>
      <c r="Z13" s="940"/>
      <c r="AA13" s="940"/>
      <c r="AB13" s="940"/>
      <c r="AC13" s="940"/>
      <c r="AD13" s="941"/>
    </row>
    <row r="14" spans="1:30" ht="7.5" customHeight="1">
      <c r="A14" s="1252"/>
      <c r="B14" s="857"/>
      <c r="C14" s="1241"/>
      <c r="D14" s="1184"/>
      <c r="E14" s="1187"/>
      <c r="F14" s="936" t="s">
        <v>207</v>
      </c>
      <c r="G14" s="1195"/>
      <c r="H14" s="1197"/>
      <c r="I14" s="1246" t="s">
        <v>1063</v>
      </c>
      <c r="J14" s="1212" t="s">
        <v>79</v>
      </c>
      <c r="K14" s="1213"/>
      <c r="L14" s="1213"/>
      <c r="M14" s="1213"/>
      <c r="N14" s="1213"/>
      <c r="O14" s="1189" t="s">
        <v>214</v>
      </c>
      <c r="P14" s="934"/>
      <c r="Q14" s="934"/>
      <c r="R14" s="934"/>
      <c r="S14" s="935"/>
      <c r="T14" s="937" t="s">
        <v>215</v>
      </c>
      <c r="U14" s="937"/>
      <c r="V14" s="937"/>
      <c r="W14" s="937"/>
      <c r="X14" s="938"/>
      <c r="Y14" s="1192" t="s">
        <v>204</v>
      </c>
      <c r="Z14" s="1193"/>
      <c r="AA14" s="1193"/>
      <c r="AB14" s="1193"/>
      <c r="AC14" s="1193"/>
      <c r="AD14" s="1194"/>
    </row>
    <row r="15" spans="1:30" ht="7.5" customHeight="1">
      <c r="A15" s="1252"/>
      <c r="B15" s="857"/>
      <c r="C15" s="1242" t="s">
        <v>1060</v>
      </c>
      <c r="D15" s="1184"/>
      <c r="E15" s="1187"/>
      <c r="F15" s="936"/>
      <c r="G15" s="1198" t="s">
        <v>1066</v>
      </c>
      <c r="H15" s="1199"/>
      <c r="I15" s="1244"/>
      <c r="J15" s="1212"/>
      <c r="K15" s="1213"/>
      <c r="L15" s="1213"/>
      <c r="M15" s="1213"/>
      <c r="N15" s="1213"/>
      <c r="O15" s="936"/>
      <c r="P15" s="937"/>
      <c r="Q15" s="937"/>
      <c r="R15" s="937"/>
      <c r="S15" s="938"/>
      <c r="T15" s="937"/>
      <c r="U15" s="937"/>
      <c r="V15" s="937"/>
      <c r="W15" s="937"/>
      <c r="X15" s="938"/>
      <c r="Y15" s="1192"/>
      <c r="Z15" s="1193"/>
      <c r="AA15" s="1193"/>
      <c r="AB15" s="1193"/>
      <c r="AC15" s="1193"/>
      <c r="AD15" s="1194"/>
    </row>
    <row r="16" spans="1:30" ht="7.5" customHeight="1">
      <c r="A16" s="1253"/>
      <c r="B16" s="1259"/>
      <c r="C16" s="1241"/>
      <c r="D16" s="1185"/>
      <c r="E16" s="1188"/>
      <c r="F16" s="939"/>
      <c r="G16" s="1195"/>
      <c r="H16" s="1197"/>
      <c r="I16" s="1245"/>
      <c r="J16" s="1214"/>
      <c r="K16" s="1215"/>
      <c r="L16" s="1215"/>
      <c r="M16" s="1215"/>
      <c r="N16" s="1215"/>
      <c r="O16" s="939"/>
      <c r="P16" s="940"/>
      <c r="Q16" s="940"/>
      <c r="R16" s="940"/>
      <c r="S16" s="941"/>
      <c r="T16" s="940"/>
      <c r="U16" s="940"/>
      <c r="V16" s="940"/>
      <c r="W16" s="940"/>
      <c r="X16" s="941"/>
      <c r="Y16" s="1195"/>
      <c r="Z16" s="1196"/>
      <c r="AA16" s="1196"/>
      <c r="AB16" s="1196"/>
      <c r="AC16" s="1196"/>
      <c r="AD16" s="1197"/>
    </row>
    <row r="17" spans="1:30" ht="8.25" customHeight="1">
      <c r="A17" s="1254">
        <v>1</v>
      </c>
      <c r="B17" s="1200">
        <v>1</v>
      </c>
      <c r="C17" s="1203" t="str">
        <f>IFERROR(VLOOKUP($A17,作業員情報!$A$4:$AE$53,4,0)&amp;"　"&amp;VLOOKUP($A17,作業員情報!$A$4:$AE$53,5,0),"")</f>
        <v>　</v>
      </c>
      <c r="D17" s="599" t="str">
        <f>IFERROR(VLOOKUP($A17,作業員情報!$A$4:$AE$53,7,0),"")&amp;""</f>
        <v/>
      </c>
      <c r="E17" s="1206" t="str">
        <f>IFERROR(VLOOKUP($A17,作業員情報!$A$4:$AE$53,8,0),"")&amp;""</f>
        <v/>
      </c>
      <c r="F17" s="1209">
        <f>IFERROR(VLOOKUP($A17,作業員情報!$A$4:$AE$53,9,0),"")</f>
        <v>0</v>
      </c>
      <c r="G17" s="599" t="str">
        <f>IFERROR(VLOOKUP($A17,作業員情報!$A$4:$AE$53,11,0),"")&amp;""</f>
        <v/>
      </c>
      <c r="H17" s="1161"/>
      <c r="I17" s="1156" t="str">
        <f>IFERROR(VLOOKUP($A17,作業員情報!$A$4:$AE$53,18,0),"")&amp;""</f>
        <v/>
      </c>
      <c r="J17" s="1166" t="str">
        <f>IFERROR(VLOOKUP($A17,作業員情報!$A$4:$AE$53,15,0),"")&amp;""</f>
        <v/>
      </c>
      <c r="K17" s="1167"/>
      <c r="L17" s="1167"/>
      <c r="M17" s="1167"/>
      <c r="N17" s="1167"/>
      <c r="O17" s="1216" t="str">
        <f>IFERROR(VLOOKUP($A17,作業員情報!$A$4:$AE$53,16,0),"")&amp;""</f>
        <v/>
      </c>
      <c r="P17" s="1217"/>
      <c r="Q17" s="1217"/>
      <c r="R17" s="1217"/>
      <c r="S17" s="1218"/>
      <c r="T17" s="1217" t="str">
        <f>IFERROR(VLOOKUP($A17,作業員情報!$A$4:$AE$53,17,0),"")&amp;""</f>
        <v/>
      </c>
      <c r="U17" s="1217"/>
      <c r="V17" s="1217"/>
      <c r="W17" s="1217"/>
      <c r="X17" s="1218"/>
      <c r="Y17" s="1172" t="s">
        <v>888</v>
      </c>
      <c r="Z17" s="1173"/>
      <c r="AA17" s="1173"/>
      <c r="AB17" s="1173"/>
      <c r="AC17" s="1173"/>
      <c r="AD17" s="1174"/>
    </row>
    <row r="18" spans="1:30" ht="8.25" customHeight="1">
      <c r="A18" s="1254"/>
      <c r="B18" s="1201"/>
      <c r="C18" s="1204"/>
      <c r="D18" s="1205"/>
      <c r="E18" s="1207"/>
      <c r="F18" s="1210"/>
      <c r="G18" s="601"/>
      <c r="H18" s="1162"/>
      <c r="I18" s="1157"/>
      <c r="J18" s="1168"/>
      <c r="K18" s="1169"/>
      <c r="L18" s="1169"/>
      <c r="M18" s="1169"/>
      <c r="N18" s="1169"/>
      <c r="O18" s="1219"/>
      <c r="P18" s="1220"/>
      <c r="Q18" s="1220"/>
      <c r="R18" s="1220"/>
      <c r="S18" s="1221"/>
      <c r="T18" s="1220"/>
      <c r="U18" s="1220"/>
      <c r="V18" s="1220"/>
      <c r="W18" s="1220"/>
      <c r="X18" s="1221"/>
      <c r="Y18" s="1175"/>
      <c r="Z18" s="1176"/>
      <c r="AA18" s="1176"/>
      <c r="AB18" s="1176"/>
      <c r="AC18" s="1176"/>
      <c r="AD18" s="1177"/>
    </row>
    <row r="19" spans="1:30" ht="8.25" customHeight="1">
      <c r="A19" s="1254"/>
      <c r="B19" s="1201"/>
      <c r="C19" s="1159" t="str">
        <f>IFERROR(VLOOKUP($A17,作業員情報!$A$4:$AE$53,2,0)&amp;"　"&amp;VLOOKUP($A17,作業員情報!$A$4:$AE$53,3,0),"")</f>
        <v>　</v>
      </c>
      <c r="D19" s="1205"/>
      <c r="E19" s="1207"/>
      <c r="F19" s="1211"/>
      <c r="G19" s="599" t="str">
        <f>IFERROR(VLOOKUP($A17,作業員情報!$A$4:$AE$53,12,0),"")&amp;""</f>
        <v/>
      </c>
      <c r="H19" s="1161"/>
      <c r="I19" s="1158"/>
      <c r="J19" s="1168"/>
      <c r="K19" s="1169"/>
      <c r="L19" s="1169"/>
      <c r="M19" s="1169"/>
      <c r="N19" s="1169"/>
      <c r="O19" s="1219"/>
      <c r="P19" s="1220"/>
      <c r="Q19" s="1220"/>
      <c r="R19" s="1220"/>
      <c r="S19" s="1221"/>
      <c r="T19" s="1220"/>
      <c r="U19" s="1220"/>
      <c r="V19" s="1220"/>
      <c r="W19" s="1220"/>
      <c r="X19" s="1221"/>
      <c r="Y19" s="1178"/>
      <c r="Z19" s="1179"/>
      <c r="AA19" s="1179"/>
      <c r="AB19" s="1179"/>
      <c r="AC19" s="1179"/>
      <c r="AD19" s="1180"/>
    </row>
    <row r="20" spans="1:30" ht="8.25" customHeight="1">
      <c r="A20" s="1254"/>
      <c r="B20" s="1201"/>
      <c r="C20" s="1160"/>
      <c r="D20" s="1205"/>
      <c r="E20" s="1207"/>
      <c r="F20" s="1163" t="str">
        <f ca="1">IFERROR(VLOOKUP($A17,作業員情報!$A$4:$AE$53,10,0),"")</f>
        <v/>
      </c>
      <c r="G20" s="601"/>
      <c r="H20" s="1162"/>
      <c r="I20" s="1157" t="str">
        <f>IFERROR(VLOOKUP($A17,作業員情報!$A$4:$AE$53,19,0),"")&amp;""</f>
        <v/>
      </c>
      <c r="J20" s="1168"/>
      <c r="K20" s="1169"/>
      <c r="L20" s="1169"/>
      <c r="M20" s="1169"/>
      <c r="N20" s="1169"/>
      <c r="O20" s="1219"/>
      <c r="P20" s="1220"/>
      <c r="Q20" s="1220"/>
      <c r="R20" s="1220"/>
      <c r="S20" s="1221"/>
      <c r="T20" s="1220"/>
      <c r="U20" s="1220"/>
      <c r="V20" s="1220"/>
      <c r="W20" s="1220"/>
      <c r="X20" s="1221"/>
      <c r="Y20" s="1172" t="s">
        <v>889</v>
      </c>
      <c r="Z20" s="1173"/>
      <c r="AA20" s="1173"/>
      <c r="AB20" s="1173"/>
      <c r="AC20" s="1173"/>
      <c r="AD20" s="1174"/>
    </row>
    <row r="21" spans="1:30" ht="8.25" customHeight="1">
      <c r="A21" s="1254"/>
      <c r="B21" s="1201"/>
      <c r="C21" s="1154" t="str">
        <f>IFERROR(VLOOKUP($A17,作業員情報!$A$4:$AE$53,6,0),"")&amp;""</f>
        <v/>
      </c>
      <c r="D21" s="1205"/>
      <c r="E21" s="1207"/>
      <c r="F21" s="1163"/>
      <c r="G21" s="599" t="str">
        <f>IFERROR(VLOOKUP($A17,作業員情報!$A$4:$AE$53,13,0),"")&amp;""</f>
        <v/>
      </c>
      <c r="H21" s="1156" t="str">
        <f>IFERROR(VLOOKUP($A17,作業員情報!$A$4:$AE$53,14,0),"")&amp;""</f>
        <v/>
      </c>
      <c r="I21" s="1157"/>
      <c r="J21" s="1168"/>
      <c r="K21" s="1169"/>
      <c r="L21" s="1169"/>
      <c r="M21" s="1169"/>
      <c r="N21" s="1169"/>
      <c r="O21" s="1219"/>
      <c r="P21" s="1220"/>
      <c r="Q21" s="1220"/>
      <c r="R21" s="1220"/>
      <c r="S21" s="1221"/>
      <c r="T21" s="1220"/>
      <c r="U21" s="1220"/>
      <c r="V21" s="1220"/>
      <c r="W21" s="1220"/>
      <c r="X21" s="1221"/>
      <c r="Y21" s="1175"/>
      <c r="Z21" s="1176"/>
      <c r="AA21" s="1176"/>
      <c r="AB21" s="1176"/>
      <c r="AC21" s="1176"/>
      <c r="AD21" s="1177"/>
    </row>
    <row r="22" spans="1:30" ht="8.25" customHeight="1">
      <c r="A22" s="1254"/>
      <c r="B22" s="1202"/>
      <c r="C22" s="1155"/>
      <c r="D22" s="601"/>
      <c r="E22" s="1208"/>
      <c r="F22" s="1164"/>
      <c r="G22" s="601"/>
      <c r="H22" s="1158"/>
      <c r="I22" s="1158"/>
      <c r="J22" s="1170"/>
      <c r="K22" s="1171"/>
      <c r="L22" s="1171"/>
      <c r="M22" s="1171"/>
      <c r="N22" s="1171"/>
      <c r="O22" s="1222"/>
      <c r="P22" s="1223"/>
      <c r="Q22" s="1223"/>
      <c r="R22" s="1223"/>
      <c r="S22" s="1224"/>
      <c r="T22" s="1223"/>
      <c r="U22" s="1223"/>
      <c r="V22" s="1223"/>
      <c r="W22" s="1223"/>
      <c r="X22" s="1224"/>
      <c r="Y22" s="1178"/>
      <c r="Z22" s="1179"/>
      <c r="AA22" s="1179"/>
      <c r="AB22" s="1179"/>
      <c r="AC22" s="1179"/>
      <c r="AD22" s="1180"/>
    </row>
    <row r="23" spans="1:30" ht="8.25" customHeight="1">
      <c r="A23" s="1255">
        <v>2</v>
      </c>
      <c r="B23" s="1200">
        <f>B17+1</f>
        <v>2</v>
      </c>
      <c r="C23" s="1203" t="str">
        <f>IFERROR(VLOOKUP($A23,作業員情報!$A$4:$AE$53,4,0)&amp;"　"&amp;VLOOKUP($A23,作業員情報!$A$4:$AE$53,5,0),"")</f>
        <v>　</v>
      </c>
      <c r="D23" s="599" t="str">
        <f>IFERROR(VLOOKUP($A23,作業員情報!$A$4:$AE$53,7,0),"")&amp;""</f>
        <v/>
      </c>
      <c r="E23" s="1206" t="str">
        <f>IFERROR(VLOOKUP($A23,作業員情報!$A$4:$AE$53,8,0),"")&amp;""</f>
        <v/>
      </c>
      <c r="F23" s="1209">
        <f>IFERROR(VLOOKUP($A23,作業員情報!$A$4:$AE$53,9,0),"")</f>
        <v>0</v>
      </c>
      <c r="G23" s="599" t="str">
        <f>IFERROR(VLOOKUP($A23,作業員情報!$A$4:$AE$53,11,0),"")&amp;""</f>
        <v/>
      </c>
      <c r="H23" s="1161"/>
      <c r="I23" s="1156" t="str">
        <f>IFERROR(VLOOKUP($A23,作業員情報!$A$4:$AE$53,18,0),"")&amp;""</f>
        <v/>
      </c>
      <c r="J23" s="1166" t="str">
        <f>IFERROR(VLOOKUP($A23,作業員情報!$A$4:$AE$53,15,0),"")&amp;""</f>
        <v/>
      </c>
      <c r="K23" s="1167"/>
      <c r="L23" s="1167"/>
      <c r="M23" s="1167"/>
      <c r="N23" s="1167"/>
      <c r="O23" s="1216" t="str">
        <f>IFERROR(VLOOKUP($A23,作業員情報!$A$4:$AE$53,16,0),"")&amp;""</f>
        <v/>
      </c>
      <c r="P23" s="1217"/>
      <c r="Q23" s="1217"/>
      <c r="R23" s="1217"/>
      <c r="S23" s="1218"/>
      <c r="T23" s="1217" t="str">
        <f>IFERROR(VLOOKUP($A23,作業員情報!$A$4:$AE$53,17,0),"")&amp;""</f>
        <v/>
      </c>
      <c r="U23" s="1217"/>
      <c r="V23" s="1217"/>
      <c r="W23" s="1217"/>
      <c r="X23" s="1218"/>
      <c r="Y23" s="1172" t="s">
        <v>888</v>
      </c>
      <c r="Z23" s="1173"/>
      <c r="AA23" s="1173"/>
      <c r="AB23" s="1173"/>
      <c r="AC23" s="1173"/>
      <c r="AD23" s="1174"/>
    </row>
    <row r="24" spans="1:30" ht="8.25" customHeight="1">
      <c r="A24" s="1255"/>
      <c r="B24" s="1201"/>
      <c r="C24" s="1204"/>
      <c r="D24" s="1205"/>
      <c r="E24" s="1207"/>
      <c r="F24" s="1210"/>
      <c r="G24" s="601"/>
      <c r="H24" s="1162"/>
      <c r="I24" s="1157"/>
      <c r="J24" s="1168"/>
      <c r="K24" s="1169"/>
      <c r="L24" s="1169"/>
      <c r="M24" s="1169"/>
      <c r="N24" s="1169"/>
      <c r="O24" s="1219"/>
      <c r="P24" s="1220"/>
      <c r="Q24" s="1220"/>
      <c r="R24" s="1220"/>
      <c r="S24" s="1221"/>
      <c r="T24" s="1220"/>
      <c r="U24" s="1220"/>
      <c r="V24" s="1220"/>
      <c r="W24" s="1220"/>
      <c r="X24" s="1221"/>
      <c r="Y24" s="1175"/>
      <c r="Z24" s="1176"/>
      <c r="AA24" s="1176"/>
      <c r="AB24" s="1176"/>
      <c r="AC24" s="1176"/>
      <c r="AD24" s="1177"/>
    </row>
    <row r="25" spans="1:30" ht="8.25" customHeight="1">
      <c r="A25" s="1255"/>
      <c r="B25" s="1201"/>
      <c r="C25" s="1159" t="str">
        <f>IFERROR(VLOOKUP($A23,作業員情報!$A$4:$AE$53,2,0)&amp;"　"&amp;VLOOKUP($A23,作業員情報!$A$4:$AE$53,3,0),"")</f>
        <v>　</v>
      </c>
      <c r="D25" s="1205"/>
      <c r="E25" s="1207"/>
      <c r="F25" s="1211"/>
      <c r="G25" s="599" t="str">
        <f>IFERROR(VLOOKUP($A23,作業員情報!$A$4:$AE$53,12,0),"")&amp;""</f>
        <v/>
      </c>
      <c r="H25" s="1161"/>
      <c r="I25" s="1158"/>
      <c r="J25" s="1168"/>
      <c r="K25" s="1169"/>
      <c r="L25" s="1169"/>
      <c r="M25" s="1169"/>
      <c r="N25" s="1169"/>
      <c r="O25" s="1219"/>
      <c r="P25" s="1220"/>
      <c r="Q25" s="1220"/>
      <c r="R25" s="1220"/>
      <c r="S25" s="1221"/>
      <c r="T25" s="1220"/>
      <c r="U25" s="1220"/>
      <c r="V25" s="1220"/>
      <c r="W25" s="1220"/>
      <c r="X25" s="1221"/>
      <c r="Y25" s="1178"/>
      <c r="Z25" s="1179"/>
      <c r="AA25" s="1179"/>
      <c r="AB25" s="1179"/>
      <c r="AC25" s="1179"/>
      <c r="AD25" s="1180"/>
    </row>
    <row r="26" spans="1:30" ht="8.25" customHeight="1">
      <c r="A26" s="1255"/>
      <c r="B26" s="1201"/>
      <c r="C26" s="1160"/>
      <c r="D26" s="1205"/>
      <c r="E26" s="1207"/>
      <c r="F26" s="1163" t="str">
        <f ca="1">IFERROR(VLOOKUP($A23,作業員情報!$A$4:$AE$53,10,0),"")</f>
        <v/>
      </c>
      <c r="G26" s="601"/>
      <c r="H26" s="1162"/>
      <c r="I26" s="1157" t="str">
        <f>IFERROR(VLOOKUP($A23,作業員情報!$A$4:$AE$53,19,0),"")&amp;""</f>
        <v/>
      </c>
      <c r="J26" s="1168"/>
      <c r="K26" s="1169"/>
      <c r="L26" s="1169"/>
      <c r="M26" s="1169"/>
      <c r="N26" s="1169"/>
      <c r="O26" s="1219"/>
      <c r="P26" s="1220"/>
      <c r="Q26" s="1220"/>
      <c r="R26" s="1220"/>
      <c r="S26" s="1221"/>
      <c r="T26" s="1220"/>
      <c r="U26" s="1220"/>
      <c r="V26" s="1220"/>
      <c r="W26" s="1220"/>
      <c r="X26" s="1221"/>
      <c r="Y26" s="1172" t="s">
        <v>888</v>
      </c>
      <c r="Z26" s="1173"/>
      <c r="AA26" s="1173"/>
      <c r="AB26" s="1173"/>
      <c r="AC26" s="1173"/>
      <c r="AD26" s="1174"/>
    </row>
    <row r="27" spans="1:30" ht="8.25" customHeight="1">
      <c r="A27" s="1255"/>
      <c r="B27" s="1201"/>
      <c r="C27" s="1154" t="str">
        <f>IFERROR(VLOOKUP($A23,作業員情報!$A$4:$AE$53,6,0),"")&amp;""</f>
        <v/>
      </c>
      <c r="D27" s="1205"/>
      <c r="E27" s="1207"/>
      <c r="F27" s="1163"/>
      <c r="G27" s="599" t="str">
        <f>IFERROR(VLOOKUP($A23,作業員情報!$A$4:$AE$53,13,0),"")&amp;""</f>
        <v/>
      </c>
      <c r="H27" s="1156" t="str">
        <f>IFERROR(VLOOKUP($A23,作業員情報!$A$4:$AE$53,14,0),"")&amp;""</f>
        <v/>
      </c>
      <c r="I27" s="1157"/>
      <c r="J27" s="1168"/>
      <c r="K27" s="1169"/>
      <c r="L27" s="1169"/>
      <c r="M27" s="1169"/>
      <c r="N27" s="1169"/>
      <c r="O27" s="1219"/>
      <c r="P27" s="1220"/>
      <c r="Q27" s="1220"/>
      <c r="R27" s="1220"/>
      <c r="S27" s="1221"/>
      <c r="T27" s="1220"/>
      <c r="U27" s="1220"/>
      <c r="V27" s="1220"/>
      <c r="W27" s="1220"/>
      <c r="X27" s="1221"/>
      <c r="Y27" s="1175"/>
      <c r="Z27" s="1176"/>
      <c r="AA27" s="1176"/>
      <c r="AB27" s="1176"/>
      <c r="AC27" s="1176"/>
      <c r="AD27" s="1177"/>
    </row>
    <row r="28" spans="1:30" ht="8.25" customHeight="1">
      <c r="A28" s="1255"/>
      <c r="B28" s="1202"/>
      <c r="C28" s="1155"/>
      <c r="D28" s="601"/>
      <c r="E28" s="1208"/>
      <c r="F28" s="1164"/>
      <c r="G28" s="601"/>
      <c r="H28" s="1158"/>
      <c r="I28" s="1158"/>
      <c r="J28" s="1170"/>
      <c r="K28" s="1171"/>
      <c r="L28" s="1171"/>
      <c r="M28" s="1171"/>
      <c r="N28" s="1171"/>
      <c r="O28" s="1222"/>
      <c r="P28" s="1223"/>
      <c r="Q28" s="1223"/>
      <c r="R28" s="1223"/>
      <c r="S28" s="1224"/>
      <c r="T28" s="1223"/>
      <c r="U28" s="1223"/>
      <c r="V28" s="1223"/>
      <c r="W28" s="1223"/>
      <c r="X28" s="1224"/>
      <c r="Y28" s="1178"/>
      <c r="Z28" s="1179"/>
      <c r="AA28" s="1179"/>
      <c r="AB28" s="1179"/>
      <c r="AC28" s="1179"/>
      <c r="AD28" s="1180"/>
    </row>
    <row r="29" spans="1:30" ht="8.25" customHeight="1">
      <c r="A29" s="1255">
        <v>3</v>
      </c>
      <c r="B29" s="1200">
        <f>B23+1</f>
        <v>3</v>
      </c>
      <c r="C29" s="1203" t="str">
        <f>IFERROR(VLOOKUP($A29,作業員情報!$A$4:$AE$53,4,0)&amp;"　"&amp;VLOOKUP($A29,作業員情報!$A$4:$AE$53,5,0),"")</f>
        <v>　</v>
      </c>
      <c r="D29" s="599" t="str">
        <f>IFERROR(VLOOKUP($A29,作業員情報!$A$4:$AE$53,7,0),"")&amp;""</f>
        <v/>
      </c>
      <c r="E29" s="1206" t="str">
        <f>IFERROR(VLOOKUP($A29,作業員情報!$A$4:$AE$53,8,0),"")&amp;""</f>
        <v/>
      </c>
      <c r="F29" s="1209">
        <f>IFERROR(VLOOKUP($A29,作業員情報!$A$4:$AE$53,9,0),"")</f>
        <v>0</v>
      </c>
      <c r="G29" s="599" t="str">
        <f>IFERROR(VLOOKUP($A29,作業員情報!$A$4:$AE$53,11,0),"")&amp;""</f>
        <v/>
      </c>
      <c r="H29" s="1161"/>
      <c r="I29" s="1156" t="str">
        <f>IFERROR(VLOOKUP($A29,作業員情報!$A$4:$AE$53,18,0),"")&amp;""</f>
        <v/>
      </c>
      <c r="J29" s="1166" t="str">
        <f>IFERROR(VLOOKUP($A29,作業員情報!$A$4:$AE$53,15,0),"")&amp;""</f>
        <v/>
      </c>
      <c r="K29" s="1167"/>
      <c r="L29" s="1167"/>
      <c r="M29" s="1167"/>
      <c r="N29" s="1167"/>
      <c r="O29" s="1216" t="str">
        <f>IFERROR(VLOOKUP($A29,作業員情報!$A$4:$AE$53,16,0),"")&amp;""</f>
        <v/>
      </c>
      <c r="P29" s="1217"/>
      <c r="Q29" s="1217"/>
      <c r="R29" s="1217"/>
      <c r="S29" s="1218"/>
      <c r="T29" s="1217" t="str">
        <f>IFERROR(VLOOKUP($A29,作業員情報!$A$4:$AE$53,17,0),"")&amp;""</f>
        <v/>
      </c>
      <c r="U29" s="1217"/>
      <c r="V29" s="1217"/>
      <c r="W29" s="1217"/>
      <c r="X29" s="1218"/>
      <c r="Y29" s="1172" t="s">
        <v>888</v>
      </c>
      <c r="Z29" s="1173"/>
      <c r="AA29" s="1173"/>
      <c r="AB29" s="1173"/>
      <c r="AC29" s="1173"/>
      <c r="AD29" s="1174"/>
    </row>
    <row r="30" spans="1:30" ht="8.25" customHeight="1">
      <c r="A30" s="1255"/>
      <c r="B30" s="1201"/>
      <c r="C30" s="1204"/>
      <c r="D30" s="1205"/>
      <c r="E30" s="1207"/>
      <c r="F30" s="1210"/>
      <c r="G30" s="601"/>
      <c r="H30" s="1162"/>
      <c r="I30" s="1157"/>
      <c r="J30" s="1168"/>
      <c r="K30" s="1169"/>
      <c r="L30" s="1169"/>
      <c r="M30" s="1169"/>
      <c r="N30" s="1169"/>
      <c r="O30" s="1219"/>
      <c r="P30" s="1220"/>
      <c r="Q30" s="1220"/>
      <c r="R30" s="1220"/>
      <c r="S30" s="1221"/>
      <c r="T30" s="1220"/>
      <c r="U30" s="1220"/>
      <c r="V30" s="1220"/>
      <c r="W30" s="1220"/>
      <c r="X30" s="1221"/>
      <c r="Y30" s="1175"/>
      <c r="Z30" s="1176"/>
      <c r="AA30" s="1176"/>
      <c r="AB30" s="1176"/>
      <c r="AC30" s="1176"/>
      <c r="AD30" s="1177"/>
    </row>
    <row r="31" spans="1:30" ht="8.25" customHeight="1">
      <c r="A31" s="1255"/>
      <c r="B31" s="1201"/>
      <c r="C31" s="1159" t="str">
        <f>IFERROR(VLOOKUP($A29,作業員情報!$A$4:$AE$53,2,0)&amp;"　"&amp;VLOOKUP($A29,作業員情報!$A$4:$AE$53,3,0),"")</f>
        <v>　</v>
      </c>
      <c r="D31" s="1205"/>
      <c r="E31" s="1207"/>
      <c r="F31" s="1211"/>
      <c r="G31" s="599" t="str">
        <f>IFERROR(VLOOKUP($A29,作業員情報!$A$4:$AE$53,12,0),"")&amp;""</f>
        <v/>
      </c>
      <c r="H31" s="1161"/>
      <c r="I31" s="1158"/>
      <c r="J31" s="1168"/>
      <c r="K31" s="1169"/>
      <c r="L31" s="1169"/>
      <c r="M31" s="1169"/>
      <c r="N31" s="1169"/>
      <c r="O31" s="1219"/>
      <c r="P31" s="1220"/>
      <c r="Q31" s="1220"/>
      <c r="R31" s="1220"/>
      <c r="S31" s="1221"/>
      <c r="T31" s="1220"/>
      <c r="U31" s="1220"/>
      <c r="V31" s="1220"/>
      <c r="W31" s="1220"/>
      <c r="X31" s="1221"/>
      <c r="Y31" s="1178"/>
      <c r="Z31" s="1179"/>
      <c r="AA31" s="1179"/>
      <c r="AB31" s="1179"/>
      <c r="AC31" s="1179"/>
      <c r="AD31" s="1180"/>
    </row>
    <row r="32" spans="1:30" ht="8.25" customHeight="1">
      <c r="A32" s="1255"/>
      <c r="B32" s="1201"/>
      <c r="C32" s="1160"/>
      <c r="D32" s="1205"/>
      <c r="E32" s="1207"/>
      <c r="F32" s="1163" t="str">
        <f ca="1">IFERROR(VLOOKUP($A29,作業員情報!$A$4:$AE$53,10,0),"")</f>
        <v/>
      </c>
      <c r="G32" s="601"/>
      <c r="H32" s="1162"/>
      <c r="I32" s="1157" t="str">
        <f>IFERROR(VLOOKUP($A29,作業員情報!$A$4:$AE$53,19,0),"")&amp;""</f>
        <v/>
      </c>
      <c r="J32" s="1168"/>
      <c r="K32" s="1169"/>
      <c r="L32" s="1169"/>
      <c r="M32" s="1169"/>
      <c r="N32" s="1169"/>
      <c r="O32" s="1219"/>
      <c r="P32" s="1220"/>
      <c r="Q32" s="1220"/>
      <c r="R32" s="1220"/>
      <c r="S32" s="1221"/>
      <c r="T32" s="1220"/>
      <c r="U32" s="1220"/>
      <c r="V32" s="1220"/>
      <c r="W32" s="1220"/>
      <c r="X32" s="1221"/>
      <c r="Y32" s="1172" t="s">
        <v>888</v>
      </c>
      <c r="Z32" s="1173"/>
      <c r="AA32" s="1173"/>
      <c r="AB32" s="1173"/>
      <c r="AC32" s="1173"/>
      <c r="AD32" s="1174"/>
    </row>
    <row r="33" spans="1:30" ht="8.25" customHeight="1">
      <c r="A33" s="1255"/>
      <c r="B33" s="1201"/>
      <c r="C33" s="1154" t="str">
        <f>IFERROR(VLOOKUP($A29,作業員情報!$A$4:$AE$53,6,0),"")&amp;""</f>
        <v/>
      </c>
      <c r="D33" s="1205"/>
      <c r="E33" s="1207"/>
      <c r="F33" s="1163"/>
      <c r="G33" s="599" t="str">
        <f>IFERROR(VLOOKUP($A29,作業員情報!$A$4:$AE$53,13,0),"")&amp;""</f>
        <v/>
      </c>
      <c r="H33" s="1156" t="str">
        <f>IFERROR(VLOOKUP($A29,作業員情報!$A$4:$AE$53,14,0),"")&amp;""</f>
        <v/>
      </c>
      <c r="I33" s="1157"/>
      <c r="J33" s="1168"/>
      <c r="K33" s="1169"/>
      <c r="L33" s="1169"/>
      <c r="M33" s="1169"/>
      <c r="N33" s="1169"/>
      <c r="O33" s="1219"/>
      <c r="P33" s="1220"/>
      <c r="Q33" s="1220"/>
      <c r="R33" s="1220"/>
      <c r="S33" s="1221"/>
      <c r="T33" s="1220"/>
      <c r="U33" s="1220"/>
      <c r="V33" s="1220"/>
      <c r="W33" s="1220"/>
      <c r="X33" s="1221"/>
      <c r="Y33" s="1175"/>
      <c r="Z33" s="1176"/>
      <c r="AA33" s="1176"/>
      <c r="AB33" s="1176"/>
      <c r="AC33" s="1176"/>
      <c r="AD33" s="1177"/>
    </row>
    <row r="34" spans="1:30" ht="8.25" customHeight="1">
      <c r="A34" s="1255"/>
      <c r="B34" s="1202"/>
      <c r="C34" s="1155"/>
      <c r="D34" s="601"/>
      <c r="E34" s="1208"/>
      <c r="F34" s="1164"/>
      <c r="G34" s="601"/>
      <c r="H34" s="1158"/>
      <c r="I34" s="1158"/>
      <c r="J34" s="1170"/>
      <c r="K34" s="1171"/>
      <c r="L34" s="1171"/>
      <c r="M34" s="1171"/>
      <c r="N34" s="1171"/>
      <c r="O34" s="1222"/>
      <c r="P34" s="1223"/>
      <c r="Q34" s="1223"/>
      <c r="R34" s="1223"/>
      <c r="S34" s="1224"/>
      <c r="T34" s="1223"/>
      <c r="U34" s="1223"/>
      <c r="V34" s="1223"/>
      <c r="W34" s="1223"/>
      <c r="X34" s="1224"/>
      <c r="Y34" s="1178"/>
      <c r="Z34" s="1179"/>
      <c r="AA34" s="1179"/>
      <c r="AB34" s="1179"/>
      <c r="AC34" s="1179"/>
      <c r="AD34" s="1180"/>
    </row>
    <row r="35" spans="1:30" ht="8.25" customHeight="1">
      <c r="A35" s="1255">
        <v>4</v>
      </c>
      <c r="B35" s="1200">
        <f>B29+1</f>
        <v>4</v>
      </c>
      <c r="C35" s="1203" t="str">
        <f>IFERROR(VLOOKUP($A35,作業員情報!$A$4:$AE$53,4,0)&amp;"　"&amp;VLOOKUP($A35,作業員情報!$A$4:$AE$53,5,0),"")</f>
        <v>　</v>
      </c>
      <c r="D35" s="599" t="str">
        <f>IFERROR(VLOOKUP($A35,作業員情報!$A$4:$AE$53,7,0),"")&amp;""</f>
        <v/>
      </c>
      <c r="E35" s="1206" t="str">
        <f>IFERROR(VLOOKUP($A35,作業員情報!$A$4:$AE$53,8,0),"")&amp;""</f>
        <v/>
      </c>
      <c r="F35" s="1209">
        <f>IFERROR(VLOOKUP($A35,作業員情報!$A$4:$AE$53,9,0),"")</f>
        <v>0</v>
      </c>
      <c r="G35" s="599" t="str">
        <f>IFERROR(VLOOKUP($A35,作業員情報!$A$4:$AE$53,11,0),"")&amp;""</f>
        <v/>
      </c>
      <c r="H35" s="1161"/>
      <c r="I35" s="1156" t="str">
        <f>IFERROR(VLOOKUP($A35,作業員情報!$A$4:$AE$53,18,0),"")&amp;""</f>
        <v/>
      </c>
      <c r="J35" s="1166" t="str">
        <f>IFERROR(VLOOKUP($A35,作業員情報!$A$4:$AE$53,15,0),"")&amp;""</f>
        <v/>
      </c>
      <c r="K35" s="1167"/>
      <c r="L35" s="1167"/>
      <c r="M35" s="1167"/>
      <c r="N35" s="1167"/>
      <c r="O35" s="1216" t="str">
        <f>IFERROR(VLOOKUP($A35,作業員情報!$A$4:$AE$53,16,0),"")&amp;""</f>
        <v/>
      </c>
      <c r="P35" s="1217"/>
      <c r="Q35" s="1217"/>
      <c r="R35" s="1217"/>
      <c r="S35" s="1218"/>
      <c r="T35" s="1217" t="str">
        <f>IFERROR(VLOOKUP($A35,作業員情報!$A$4:$AE$53,17,0),"")&amp;""</f>
        <v/>
      </c>
      <c r="U35" s="1217"/>
      <c r="V35" s="1217"/>
      <c r="W35" s="1217"/>
      <c r="X35" s="1218"/>
      <c r="Y35" s="1172" t="s">
        <v>888</v>
      </c>
      <c r="Z35" s="1173"/>
      <c r="AA35" s="1173"/>
      <c r="AB35" s="1173"/>
      <c r="AC35" s="1173"/>
      <c r="AD35" s="1174"/>
    </row>
    <row r="36" spans="1:30" ht="8.25" customHeight="1">
      <c r="A36" s="1255"/>
      <c r="B36" s="1201"/>
      <c r="C36" s="1204"/>
      <c r="D36" s="1205"/>
      <c r="E36" s="1207"/>
      <c r="F36" s="1210"/>
      <c r="G36" s="601"/>
      <c r="H36" s="1162"/>
      <c r="I36" s="1157"/>
      <c r="J36" s="1168"/>
      <c r="K36" s="1169"/>
      <c r="L36" s="1169"/>
      <c r="M36" s="1169"/>
      <c r="N36" s="1169"/>
      <c r="O36" s="1219"/>
      <c r="P36" s="1220"/>
      <c r="Q36" s="1220"/>
      <c r="R36" s="1220"/>
      <c r="S36" s="1221"/>
      <c r="T36" s="1220"/>
      <c r="U36" s="1220"/>
      <c r="V36" s="1220"/>
      <c r="W36" s="1220"/>
      <c r="X36" s="1221"/>
      <c r="Y36" s="1175"/>
      <c r="Z36" s="1176"/>
      <c r="AA36" s="1176"/>
      <c r="AB36" s="1176"/>
      <c r="AC36" s="1176"/>
      <c r="AD36" s="1177"/>
    </row>
    <row r="37" spans="1:30" ht="8.25" customHeight="1">
      <c r="A37" s="1255"/>
      <c r="B37" s="1201"/>
      <c r="C37" s="1159" t="str">
        <f>IFERROR(VLOOKUP($A35,作業員情報!$A$4:$AE$53,2,0)&amp;"　"&amp;VLOOKUP($A35,作業員情報!$A$4:$AE$53,3,0),"")</f>
        <v>　</v>
      </c>
      <c r="D37" s="1205"/>
      <c r="E37" s="1207"/>
      <c r="F37" s="1211"/>
      <c r="G37" s="599" t="str">
        <f>IFERROR(VLOOKUP($A35,作業員情報!$A$4:$AE$53,12,0),"")&amp;""</f>
        <v/>
      </c>
      <c r="H37" s="1161"/>
      <c r="I37" s="1158"/>
      <c r="J37" s="1168"/>
      <c r="K37" s="1169"/>
      <c r="L37" s="1169"/>
      <c r="M37" s="1169"/>
      <c r="N37" s="1169"/>
      <c r="O37" s="1219"/>
      <c r="P37" s="1220"/>
      <c r="Q37" s="1220"/>
      <c r="R37" s="1220"/>
      <c r="S37" s="1221"/>
      <c r="T37" s="1220"/>
      <c r="U37" s="1220"/>
      <c r="V37" s="1220"/>
      <c r="W37" s="1220"/>
      <c r="X37" s="1221"/>
      <c r="Y37" s="1178"/>
      <c r="Z37" s="1179"/>
      <c r="AA37" s="1179"/>
      <c r="AB37" s="1179"/>
      <c r="AC37" s="1179"/>
      <c r="AD37" s="1180"/>
    </row>
    <row r="38" spans="1:30" ht="8.25" customHeight="1">
      <c r="A38" s="1255"/>
      <c r="B38" s="1201"/>
      <c r="C38" s="1160"/>
      <c r="D38" s="1205"/>
      <c r="E38" s="1207"/>
      <c r="F38" s="1163" t="str">
        <f ca="1">IFERROR(VLOOKUP($A35,作業員情報!$A$4:$AE$53,10,0),"")</f>
        <v/>
      </c>
      <c r="G38" s="601"/>
      <c r="H38" s="1162"/>
      <c r="I38" s="1157" t="str">
        <f>IFERROR(VLOOKUP($A35,作業員情報!$A$4:$AE$53,19,0),"")&amp;""</f>
        <v/>
      </c>
      <c r="J38" s="1168"/>
      <c r="K38" s="1169"/>
      <c r="L38" s="1169"/>
      <c r="M38" s="1169"/>
      <c r="N38" s="1169"/>
      <c r="O38" s="1219"/>
      <c r="P38" s="1220"/>
      <c r="Q38" s="1220"/>
      <c r="R38" s="1220"/>
      <c r="S38" s="1221"/>
      <c r="T38" s="1220"/>
      <c r="U38" s="1220"/>
      <c r="V38" s="1220"/>
      <c r="W38" s="1220"/>
      <c r="X38" s="1221"/>
      <c r="Y38" s="1172" t="s">
        <v>888</v>
      </c>
      <c r="Z38" s="1173"/>
      <c r="AA38" s="1173"/>
      <c r="AB38" s="1173"/>
      <c r="AC38" s="1173"/>
      <c r="AD38" s="1174"/>
    </row>
    <row r="39" spans="1:30" ht="8.25" customHeight="1">
      <c r="A39" s="1255"/>
      <c r="B39" s="1201"/>
      <c r="C39" s="1154" t="str">
        <f>IFERROR(VLOOKUP($A35,作業員情報!$A$4:$AE$53,6,0),"")&amp;""</f>
        <v/>
      </c>
      <c r="D39" s="1205"/>
      <c r="E39" s="1207"/>
      <c r="F39" s="1163"/>
      <c r="G39" s="599" t="str">
        <f>IFERROR(VLOOKUP($A35,作業員情報!$A$4:$AE$53,13,0),"")&amp;""</f>
        <v/>
      </c>
      <c r="H39" s="1156" t="str">
        <f>IFERROR(VLOOKUP($A35,作業員情報!$A$4:$AE$53,14,0),"")&amp;""</f>
        <v/>
      </c>
      <c r="I39" s="1157"/>
      <c r="J39" s="1168"/>
      <c r="K39" s="1169"/>
      <c r="L39" s="1169"/>
      <c r="M39" s="1169"/>
      <c r="N39" s="1169"/>
      <c r="O39" s="1219"/>
      <c r="P39" s="1220"/>
      <c r="Q39" s="1220"/>
      <c r="R39" s="1220"/>
      <c r="S39" s="1221"/>
      <c r="T39" s="1220"/>
      <c r="U39" s="1220"/>
      <c r="V39" s="1220"/>
      <c r="W39" s="1220"/>
      <c r="X39" s="1221"/>
      <c r="Y39" s="1175"/>
      <c r="Z39" s="1176"/>
      <c r="AA39" s="1176"/>
      <c r="AB39" s="1176"/>
      <c r="AC39" s="1176"/>
      <c r="AD39" s="1177"/>
    </row>
    <row r="40" spans="1:30" ht="8.25" customHeight="1">
      <c r="A40" s="1255"/>
      <c r="B40" s="1202"/>
      <c r="C40" s="1155"/>
      <c r="D40" s="601"/>
      <c r="E40" s="1208"/>
      <c r="F40" s="1164"/>
      <c r="G40" s="601"/>
      <c r="H40" s="1158"/>
      <c r="I40" s="1158"/>
      <c r="J40" s="1170"/>
      <c r="K40" s="1171"/>
      <c r="L40" s="1171"/>
      <c r="M40" s="1171"/>
      <c r="N40" s="1171"/>
      <c r="O40" s="1222"/>
      <c r="P40" s="1223"/>
      <c r="Q40" s="1223"/>
      <c r="R40" s="1223"/>
      <c r="S40" s="1224"/>
      <c r="T40" s="1223"/>
      <c r="U40" s="1223"/>
      <c r="V40" s="1223"/>
      <c r="W40" s="1223"/>
      <c r="X40" s="1224"/>
      <c r="Y40" s="1178"/>
      <c r="Z40" s="1179"/>
      <c r="AA40" s="1179"/>
      <c r="AB40" s="1179"/>
      <c r="AC40" s="1179"/>
      <c r="AD40" s="1180"/>
    </row>
    <row r="41" spans="1:30" ht="8.25" customHeight="1">
      <c r="A41" s="1255">
        <v>5</v>
      </c>
      <c r="B41" s="1200">
        <f>B35+1</f>
        <v>5</v>
      </c>
      <c r="C41" s="1203" t="str">
        <f>IFERROR(VLOOKUP($A41,作業員情報!$A$4:$AE$53,4,0)&amp;"　"&amp;VLOOKUP($A41,作業員情報!$A$4:$AE$53,5,0),"")</f>
        <v>　</v>
      </c>
      <c r="D41" s="599" t="str">
        <f>IFERROR(VLOOKUP($A41,作業員情報!$A$4:$AE$53,7,0),"")&amp;""</f>
        <v/>
      </c>
      <c r="E41" s="1206" t="str">
        <f>IFERROR(VLOOKUP($A41,作業員情報!$A$4:$AE$53,8,0),"")&amp;""</f>
        <v/>
      </c>
      <c r="F41" s="1209">
        <f>IFERROR(VLOOKUP($A41,作業員情報!$A$4:$AE$53,9,0),"")</f>
        <v>0</v>
      </c>
      <c r="G41" s="599" t="str">
        <f>IFERROR(VLOOKUP($A41,作業員情報!$A$4:$AE$53,11,0),"")&amp;""</f>
        <v/>
      </c>
      <c r="H41" s="1161"/>
      <c r="I41" s="1156" t="str">
        <f>IFERROR(VLOOKUP($A41,作業員情報!$A$4:$AE$53,18,0),"")&amp;""</f>
        <v/>
      </c>
      <c r="J41" s="1166" t="str">
        <f>IFERROR(VLOOKUP($A41,作業員情報!$A$4:$AE$53,15,0),"")&amp;""</f>
        <v/>
      </c>
      <c r="K41" s="1167"/>
      <c r="L41" s="1167"/>
      <c r="M41" s="1167"/>
      <c r="N41" s="1167"/>
      <c r="O41" s="1216" t="str">
        <f>IFERROR(VLOOKUP($A41,作業員情報!$A$4:$AE$53,16,0),"")&amp;""</f>
        <v/>
      </c>
      <c r="P41" s="1217"/>
      <c r="Q41" s="1217"/>
      <c r="R41" s="1217"/>
      <c r="S41" s="1218"/>
      <c r="T41" s="1217" t="str">
        <f>IFERROR(VLOOKUP($A41,作業員情報!$A$4:$AE$53,17,0),"")&amp;""</f>
        <v/>
      </c>
      <c r="U41" s="1217"/>
      <c r="V41" s="1217"/>
      <c r="W41" s="1217"/>
      <c r="X41" s="1218"/>
      <c r="Y41" s="1172" t="s">
        <v>888</v>
      </c>
      <c r="Z41" s="1173"/>
      <c r="AA41" s="1173"/>
      <c r="AB41" s="1173"/>
      <c r="AC41" s="1173"/>
      <c r="AD41" s="1174"/>
    </row>
    <row r="42" spans="1:30" ht="8.25" customHeight="1">
      <c r="A42" s="1255"/>
      <c r="B42" s="1201"/>
      <c r="C42" s="1204"/>
      <c r="D42" s="1205"/>
      <c r="E42" s="1207"/>
      <c r="F42" s="1210"/>
      <c r="G42" s="601"/>
      <c r="H42" s="1162"/>
      <c r="I42" s="1157"/>
      <c r="J42" s="1168"/>
      <c r="K42" s="1169"/>
      <c r="L42" s="1169"/>
      <c r="M42" s="1169"/>
      <c r="N42" s="1169"/>
      <c r="O42" s="1219"/>
      <c r="P42" s="1220"/>
      <c r="Q42" s="1220"/>
      <c r="R42" s="1220"/>
      <c r="S42" s="1221"/>
      <c r="T42" s="1220"/>
      <c r="U42" s="1220"/>
      <c r="V42" s="1220"/>
      <c r="W42" s="1220"/>
      <c r="X42" s="1221"/>
      <c r="Y42" s="1175"/>
      <c r="Z42" s="1176"/>
      <c r="AA42" s="1176"/>
      <c r="AB42" s="1176"/>
      <c r="AC42" s="1176"/>
      <c r="AD42" s="1177"/>
    </row>
    <row r="43" spans="1:30" ht="8.25" customHeight="1">
      <c r="A43" s="1255"/>
      <c r="B43" s="1201"/>
      <c r="C43" s="1159" t="str">
        <f>IFERROR(VLOOKUP($A41,作業員情報!$A$4:$AE$53,2,0)&amp;"　"&amp;VLOOKUP($A41,作業員情報!$A$4:$AE$53,3,0),"")</f>
        <v>　</v>
      </c>
      <c r="D43" s="1205"/>
      <c r="E43" s="1207"/>
      <c r="F43" s="1211"/>
      <c r="G43" s="599" t="str">
        <f>IFERROR(VLOOKUP($A41,作業員情報!$A$4:$AE$53,12,0),"")&amp;""</f>
        <v/>
      </c>
      <c r="H43" s="1161"/>
      <c r="I43" s="1158"/>
      <c r="J43" s="1168"/>
      <c r="K43" s="1169"/>
      <c r="L43" s="1169"/>
      <c r="M43" s="1169"/>
      <c r="N43" s="1169"/>
      <c r="O43" s="1219"/>
      <c r="P43" s="1220"/>
      <c r="Q43" s="1220"/>
      <c r="R43" s="1220"/>
      <c r="S43" s="1221"/>
      <c r="T43" s="1220"/>
      <c r="U43" s="1220"/>
      <c r="V43" s="1220"/>
      <c r="W43" s="1220"/>
      <c r="X43" s="1221"/>
      <c r="Y43" s="1178"/>
      <c r="Z43" s="1179"/>
      <c r="AA43" s="1179"/>
      <c r="AB43" s="1179"/>
      <c r="AC43" s="1179"/>
      <c r="AD43" s="1180"/>
    </row>
    <row r="44" spans="1:30" ht="8.25" customHeight="1">
      <c r="A44" s="1255"/>
      <c r="B44" s="1201"/>
      <c r="C44" s="1160"/>
      <c r="D44" s="1205"/>
      <c r="E44" s="1207"/>
      <c r="F44" s="1163" t="str">
        <f ca="1">IFERROR(VLOOKUP($A41,作業員情報!$A$4:$AE$53,10,0),"")</f>
        <v/>
      </c>
      <c r="G44" s="601"/>
      <c r="H44" s="1162"/>
      <c r="I44" s="1157" t="str">
        <f>IFERROR(VLOOKUP($A41,作業員情報!$A$4:$AE$53,19,0),"")&amp;""</f>
        <v/>
      </c>
      <c r="J44" s="1168"/>
      <c r="K44" s="1169"/>
      <c r="L44" s="1169"/>
      <c r="M44" s="1169"/>
      <c r="N44" s="1169"/>
      <c r="O44" s="1219"/>
      <c r="P44" s="1220"/>
      <c r="Q44" s="1220"/>
      <c r="R44" s="1220"/>
      <c r="S44" s="1221"/>
      <c r="T44" s="1220"/>
      <c r="U44" s="1220"/>
      <c r="V44" s="1220"/>
      <c r="W44" s="1220"/>
      <c r="X44" s="1221"/>
      <c r="Y44" s="1172" t="s">
        <v>888</v>
      </c>
      <c r="Z44" s="1173"/>
      <c r="AA44" s="1173"/>
      <c r="AB44" s="1173"/>
      <c r="AC44" s="1173"/>
      <c r="AD44" s="1174"/>
    </row>
    <row r="45" spans="1:30" ht="8.25" customHeight="1">
      <c r="A45" s="1255"/>
      <c r="B45" s="1201"/>
      <c r="C45" s="1154" t="str">
        <f>IFERROR(VLOOKUP($A41,作業員情報!$A$4:$AE$53,6,0),"")&amp;""</f>
        <v/>
      </c>
      <c r="D45" s="1205"/>
      <c r="E45" s="1207"/>
      <c r="F45" s="1163"/>
      <c r="G45" s="599" t="str">
        <f>IFERROR(VLOOKUP($A41,作業員情報!$A$4:$AE$53,13,0),"")&amp;""</f>
        <v/>
      </c>
      <c r="H45" s="1156" t="str">
        <f>IFERROR(VLOOKUP($A41,作業員情報!$A$4:$AE$53,14,0),"")&amp;""</f>
        <v/>
      </c>
      <c r="I45" s="1157"/>
      <c r="J45" s="1168"/>
      <c r="K45" s="1169"/>
      <c r="L45" s="1169"/>
      <c r="M45" s="1169"/>
      <c r="N45" s="1169"/>
      <c r="O45" s="1219"/>
      <c r="P45" s="1220"/>
      <c r="Q45" s="1220"/>
      <c r="R45" s="1220"/>
      <c r="S45" s="1221"/>
      <c r="T45" s="1220"/>
      <c r="U45" s="1220"/>
      <c r="V45" s="1220"/>
      <c r="W45" s="1220"/>
      <c r="X45" s="1221"/>
      <c r="Y45" s="1175"/>
      <c r="Z45" s="1176"/>
      <c r="AA45" s="1176"/>
      <c r="AB45" s="1176"/>
      <c r="AC45" s="1176"/>
      <c r="AD45" s="1177"/>
    </row>
    <row r="46" spans="1:30" ht="8.25" customHeight="1">
      <c r="A46" s="1255"/>
      <c r="B46" s="1202"/>
      <c r="C46" s="1155"/>
      <c r="D46" s="601"/>
      <c r="E46" s="1208"/>
      <c r="F46" s="1164"/>
      <c r="G46" s="601"/>
      <c r="H46" s="1158"/>
      <c r="I46" s="1158"/>
      <c r="J46" s="1170"/>
      <c r="K46" s="1171"/>
      <c r="L46" s="1171"/>
      <c r="M46" s="1171"/>
      <c r="N46" s="1171"/>
      <c r="O46" s="1222"/>
      <c r="P46" s="1223"/>
      <c r="Q46" s="1223"/>
      <c r="R46" s="1223"/>
      <c r="S46" s="1224"/>
      <c r="T46" s="1223"/>
      <c r="U46" s="1223"/>
      <c r="V46" s="1223"/>
      <c r="W46" s="1223"/>
      <c r="X46" s="1224"/>
      <c r="Y46" s="1178"/>
      <c r="Z46" s="1179"/>
      <c r="AA46" s="1179"/>
      <c r="AB46" s="1179"/>
      <c r="AC46" s="1179"/>
      <c r="AD46" s="1180"/>
    </row>
    <row r="47" spans="1:30" ht="8.25" customHeight="1">
      <c r="A47" s="1255">
        <v>6</v>
      </c>
      <c r="B47" s="1200">
        <f>B41+1</f>
        <v>6</v>
      </c>
      <c r="C47" s="1203" t="str">
        <f>IFERROR(VLOOKUP($A47,作業員情報!$A$4:$AE$53,4,0)&amp;"　"&amp;VLOOKUP($A47,作業員情報!$A$4:$AE$53,5,0),"")</f>
        <v>　</v>
      </c>
      <c r="D47" s="599" t="str">
        <f>IFERROR(VLOOKUP($A47,作業員情報!$A$4:$AE$53,7,0),"")&amp;""</f>
        <v/>
      </c>
      <c r="E47" s="1206" t="str">
        <f>IFERROR(VLOOKUP($A47,作業員情報!$A$4:$AE$53,8,0),"")&amp;""</f>
        <v/>
      </c>
      <c r="F47" s="1209">
        <f>IFERROR(VLOOKUP($A47,作業員情報!$A$4:$AE$53,9,0),"")</f>
        <v>0</v>
      </c>
      <c r="G47" s="599" t="str">
        <f>IFERROR(VLOOKUP($A47,作業員情報!$A$4:$AE$53,11,0),"")&amp;""</f>
        <v/>
      </c>
      <c r="H47" s="1161"/>
      <c r="I47" s="1156" t="str">
        <f>IFERROR(VLOOKUP($A47,作業員情報!$A$4:$AE$53,18,0),"")&amp;""</f>
        <v/>
      </c>
      <c r="J47" s="1166" t="str">
        <f>IFERROR(VLOOKUP($A47,作業員情報!$A$4:$AE$53,15,0),"")&amp;""</f>
        <v/>
      </c>
      <c r="K47" s="1167"/>
      <c r="L47" s="1167"/>
      <c r="M47" s="1167"/>
      <c r="N47" s="1167"/>
      <c r="O47" s="1216" t="str">
        <f>IFERROR(VLOOKUP($A47,作業員情報!$A$4:$AE$53,16,0),"")&amp;""</f>
        <v/>
      </c>
      <c r="P47" s="1217"/>
      <c r="Q47" s="1217"/>
      <c r="R47" s="1217"/>
      <c r="S47" s="1218"/>
      <c r="T47" s="1217" t="str">
        <f>IFERROR(VLOOKUP($A47,作業員情報!$A$4:$AE$53,17,0),"")&amp;""</f>
        <v/>
      </c>
      <c r="U47" s="1217"/>
      <c r="V47" s="1217"/>
      <c r="W47" s="1217"/>
      <c r="X47" s="1218"/>
      <c r="Y47" s="1172" t="s">
        <v>888</v>
      </c>
      <c r="Z47" s="1173"/>
      <c r="AA47" s="1173"/>
      <c r="AB47" s="1173"/>
      <c r="AC47" s="1173"/>
      <c r="AD47" s="1174"/>
    </row>
    <row r="48" spans="1:30" ht="8.25" customHeight="1">
      <c r="A48" s="1255"/>
      <c r="B48" s="1201"/>
      <c r="C48" s="1204"/>
      <c r="D48" s="1205"/>
      <c r="E48" s="1207"/>
      <c r="F48" s="1210"/>
      <c r="G48" s="601"/>
      <c r="H48" s="1162"/>
      <c r="I48" s="1157"/>
      <c r="J48" s="1168"/>
      <c r="K48" s="1169"/>
      <c r="L48" s="1169"/>
      <c r="M48" s="1169"/>
      <c r="N48" s="1169"/>
      <c r="O48" s="1219"/>
      <c r="P48" s="1220"/>
      <c r="Q48" s="1220"/>
      <c r="R48" s="1220"/>
      <c r="S48" s="1221"/>
      <c r="T48" s="1220"/>
      <c r="U48" s="1220"/>
      <c r="V48" s="1220"/>
      <c r="W48" s="1220"/>
      <c r="X48" s="1221"/>
      <c r="Y48" s="1175"/>
      <c r="Z48" s="1176"/>
      <c r="AA48" s="1176"/>
      <c r="AB48" s="1176"/>
      <c r="AC48" s="1176"/>
      <c r="AD48" s="1177"/>
    </row>
    <row r="49" spans="1:30" ht="8.25" customHeight="1">
      <c r="A49" s="1255"/>
      <c r="B49" s="1201"/>
      <c r="C49" s="1159" t="str">
        <f>IFERROR(VLOOKUP($A47,作業員情報!$A$4:$AE$53,2,0)&amp;"　"&amp;VLOOKUP($A47,作業員情報!$A$4:$AE$53,3,0),"")</f>
        <v>　</v>
      </c>
      <c r="D49" s="1205"/>
      <c r="E49" s="1207"/>
      <c r="F49" s="1211"/>
      <c r="G49" s="599" t="str">
        <f>IFERROR(VLOOKUP($A47,作業員情報!$A$4:$AE$53,12,0),"")&amp;""</f>
        <v/>
      </c>
      <c r="H49" s="1161"/>
      <c r="I49" s="1158"/>
      <c r="J49" s="1168"/>
      <c r="K49" s="1169"/>
      <c r="L49" s="1169"/>
      <c r="M49" s="1169"/>
      <c r="N49" s="1169"/>
      <c r="O49" s="1219"/>
      <c r="P49" s="1220"/>
      <c r="Q49" s="1220"/>
      <c r="R49" s="1220"/>
      <c r="S49" s="1221"/>
      <c r="T49" s="1220"/>
      <c r="U49" s="1220"/>
      <c r="V49" s="1220"/>
      <c r="W49" s="1220"/>
      <c r="X49" s="1221"/>
      <c r="Y49" s="1178"/>
      <c r="Z49" s="1179"/>
      <c r="AA49" s="1179"/>
      <c r="AB49" s="1179"/>
      <c r="AC49" s="1179"/>
      <c r="AD49" s="1180"/>
    </row>
    <row r="50" spans="1:30" ht="8.25" customHeight="1">
      <c r="A50" s="1255"/>
      <c r="B50" s="1201"/>
      <c r="C50" s="1160"/>
      <c r="D50" s="1205"/>
      <c r="E50" s="1207"/>
      <c r="F50" s="1163" t="str">
        <f ca="1">IFERROR(VLOOKUP($A47,作業員情報!$A$4:$AE$53,10,0),"")</f>
        <v/>
      </c>
      <c r="G50" s="601"/>
      <c r="H50" s="1162"/>
      <c r="I50" s="1157" t="str">
        <f>IFERROR(VLOOKUP($A47,作業員情報!$A$4:$AE$53,19,0),"")&amp;""</f>
        <v/>
      </c>
      <c r="J50" s="1168"/>
      <c r="K50" s="1169"/>
      <c r="L50" s="1169"/>
      <c r="M50" s="1169"/>
      <c r="N50" s="1169"/>
      <c r="O50" s="1219"/>
      <c r="P50" s="1220"/>
      <c r="Q50" s="1220"/>
      <c r="R50" s="1220"/>
      <c r="S50" s="1221"/>
      <c r="T50" s="1220"/>
      <c r="U50" s="1220"/>
      <c r="V50" s="1220"/>
      <c r="W50" s="1220"/>
      <c r="X50" s="1221"/>
      <c r="Y50" s="1172" t="s">
        <v>888</v>
      </c>
      <c r="Z50" s="1173"/>
      <c r="AA50" s="1173"/>
      <c r="AB50" s="1173"/>
      <c r="AC50" s="1173"/>
      <c r="AD50" s="1174"/>
    </row>
    <row r="51" spans="1:30" ht="8.25" customHeight="1">
      <c r="A51" s="1255"/>
      <c r="B51" s="1201"/>
      <c r="C51" s="1154" t="str">
        <f>IFERROR(VLOOKUP($A47,作業員情報!$A$4:$AE$53,6,0),"")&amp;""</f>
        <v/>
      </c>
      <c r="D51" s="1205"/>
      <c r="E51" s="1207"/>
      <c r="F51" s="1163"/>
      <c r="G51" s="599" t="str">
        <f>IFERROR(VLOOKUP($A47,作業員情報!$A$4:$AE$53,13,0),"")&amp;""</f>
        <v/>
      </c>
      <c r="H51" s="1156" t="str">
        <f>IFERROR(VLOOKUP($A47,作業員情報!$A$4:$AE$53,14,0),"")&amp;""</f>
        <v/>
      </c>
      <c r="I51" s="1157"/>
      <c r="J51" s="1168"/>
      <c r="K51" s="1169"/>
      <c r="L51" s="1169"/>
      <c r="M51" s="1169"/>
      <c r="N51" s="1169"/>
      <c r="O51" s="1219"/>
      <c r="P51" s="1220"/>
      <c r="Q51" s="1220"/>
      <c r="R51" s="1220"/>
      <c r="S51" s="1221"/>
      <c r="T51" s="1220"/>
      <c r="U51" s="1220"/>
      <c r="V51" s="1220"/>
      <c r="W51" s="1220"/>
      <c r="X51" s="1221"/>
      <c r="Y51" s="1175"/>
      <c r="Z51" s="1176"/>
      <c r="AA51" s="1176"/>
      <c r="AB51" s="1176"/>
      <c r="AC51" s="1176"/>
      <c r="AD51" s="1177"/>
    </row>
    <row r="52" spans="1:30" ht="8.25" customHeight="1">
      <c r="A52" s="1255"/>
      <c r="B52" s="1202"/>
      <c r="C52" s="1155"/>
      <c r="D52" s="601"/>
      <c r="E52" s="1208"/>
      <c r="F52" s="1164"/>
      <c r="G52" s="601"/>
      <c r="H52" s="1158"/>
      <c r="I52" s="1158"/>
      <c r="J52" s="1170"/>
      <c r="K52" s="1171"/>
      <c r="L52" s="1171"/>
      <c r="M52" s="1171"/>
      <c r="N52" s="1171"/>
      <c r="O52" s="1222"/>
      <c r="P52" s="1223"/>
      <c r="Q52" s="1223"/>
      <c r="R52" s="1223"/>
      <c r="S52" s="1224"/>
      <c r="T52" s="1223"/>
      <c r="U52" s="1223"/>
      <c r="V52" s="1223"/>
      <c r="W52" s="1223"/>
      <c r="X52" s="1224"/>
      <c r="Y52" s="1178"/>
      <c r="Z52" s="1179"/>
      <c r="AA52" s="1179"/>
      <c r="AB52" s="1179"/>
      <c r="AC52" s="1179"/>
      <c r="AD52" s="1180"/>
    </row>
    <row r="53" spans="1:30" ht="8.25" customHeight="1">
      <c r="A53" s="1255">
        <v>7</v>
      </c>
      <c r="B53" s="1200">
        <f>B47+1</f>
        <v>7</v>
      </c>
      <c r="C53" s="1203" t="str">
        <f>IFERROR(VLOOKUP($A53,作業員情報!$A$4:$AE$53,4,0)&amp;"　"&amp;VLOOKUP($A53,作業員情報!$A$4:$AE$53,5,0),"")</f>
        <v>　</v>
      </c>
      <c r="D53" s="599" t="str">
        <f>IFERROR(VLOOKUP($A53,作業員情報!$A$4:$AE$53,7,0),"")&amp;""</f>
        <v/>
      </c>
      <c r="E53" s="1206" t="str">
        <f>IFERROR(VLOOKUP($A53,作業員情報!$A$4:$AE$53,8,0),"")&amp;""</f>
        <v/>
      </c>
      <c r="F53" s="1209">
        <f>IFERROR(VLOOKUP($A53,作業員情報!$A$4:$AE$53,9,0),"")</f>
        <v>0</v>
      </c>
      <c r="G53" s="599" t="str">
        <f>IFERROR(VLOOKUP($A53,作業員情報!$A$4:$AE$53,11,0),"")&amp;""</f>
        <v/>
      </c>
      <c r="H53" s="1161"/>
      <c r="I53" s="1156" t="str">
        <f>IFERROR(VLOOKUP($A53,作業員情報!$A$4:$AE$53,18,0),"")&amp;""</f>
        <v/>
      </c>
      <c r="J53" s="1166" t="str">
        <f>IFERROR(VLOOKUP($A53,作業員情報!$A$4:$AE$53,15,0),"")&amp;""</f>
        <v/>
      </c>
      <c r="K53" s="1167"/>
      <c r="L53" s="1167"/>
      <c r="M53" s="1167"/>
      <c r="N53" s="1167"/>
      <c r="O53" s="1216" t="str">
        <f>IFERROR(VLOOKUP($A53,作業員情報!$A$4:$AE$53,16,0),"")&amp;""</f>
        <v/>
      </c>
      <c r="P53" s="1217"/>
      <c r="Q53" s="1217"/>
      <c r="R53" s="1217"/>
      <c r="S53" s="1218"/>
      <c r="T53" s="1217" t="str">
        <f>IFERROR(VLOOKUP($A53,作業員情報!$A$4:$AE$53,17,0),"")&amp;""</f>
        <v/>
      </c>
      <c r="U53" s="1217"/>
      <c r="V53" s="1217"/>
      <c r="W53" s="1217"/>
      <c r="X53" s="1218"/>
      <c r="Y53" s="1172" t="s">
        <v>888</v>
      </c>
      <c r="Z53" s="1173"/>
      <c r="AA53" s="1173"/>
      <c r="AB53" s="1173"/>
      <c r="AC53" s="1173"/>
      <c r="AD53" s="1174"/>
    </row>
    <row r="54" spans="1:30" ht="8.25" customHeight="1">
      <c r="A54" s="1255"/>
      <c r="B54" s="1201"/>
      <c r="C54" s="1204"/>
      <c r="D54" s="1205"/>
      <c r="E54" s="1207"/>
      <c r="F54" s="1210"/>
      <c r="G54" s="601"/>
      <c r="H54" s="1162"/>
      <c r="I54" s="1157"/>
      <c r="J54" s="1168"/>
      <c r="K54" s="1169"/>
      <c r="L54" s="1169"/>
      <c r="M54" s="1169"/>
      <c r="N54" s="1169"/>
      <c r="O54" s="1219"/>
      <c r="P54" s="1220"/>
      <c r="Q54" s="1220"/>
      <c r="R54" s="1220"/>
      <c r="S54" s="1221"/>
      <c r="T54" s="1220"/>
      <c r="U54" s="1220"/>
      <c r="V54" s="1220"/>
      <c r="W54" s="1220"/>
      <c r="X54" s="1221"/>
      <c r="Y54" s="1175"/>
      <c r="Z54" s="1176"/>
      <c r="AA54" s="1176"/>
      <c r="AB54" s="1176"/>
      <c r="AC54" s="1176"/>
      <c r="AD54" s="1177"/>
    </row>
    <row r="55" spans="1:30" ht="8.25" customHeight="1">
      <c r="A55" s="1255"/>
      <c r="B55" s="1201"/>
      <c r="C55" s="1159" t="str">
        <f>IFERROR(VLOOKUP($A53,作業員情報!$A$4:$AE$53,2,0)&amp;"　"&amp;VLOOKUP($A53,作業員情報!$A$4:$AE$53,3,0),"")</f>
        <v>　</v>
      </c>
      <c r="D55" s="1205"/>
      <c r="E55" s="1207"/>
      <c r="F55" s="1211"/>
      <c r="G55" s="599" t="str">
        <f>IFERROR(VLOOKUP($A53,作業員情報!$A$4:$AE$53,12,0),"")&amp;""</f>
        <v/>
      </c>
      <c r="H55" s="1161"/>
      <c r="I55" s="1158"/>
      <c r="J55" s="1168"/>
      <c r="K55" s="1169"/>
      <c r="L55" s="1169"/>
      <c r="M55" s="1169"/>
      <c r="N55" s="1169"/>
      <c r="O55" s="1219"/>
      <c r="P55" s="1220"/>
      <c r="Q55" s="1220"/>
      <c r="R55" s="1220"/>
      <c r="S55" s="1221"/>
      <c r="T55" s="1220"/>
      <c r="U55" s="1220"/>
      <c r="V55" s="1220"/>
      <c r="W55" s="1220"/>
      <c r="X55" s="1221"/>
      <c r="Y55" s="1178"/>
      <c r="Z55" s="1179"/>
      <c r="AA55" s="1179"/>
      <c r="AB55" s="1179"/>
      <c r="AC55" s="1179"/>
      <c r="AD55" s="1180"/>
    </row>
    <row r="56" spans="1:30" ht="8.25" customHeight="1">
      <c r="A56" s="1255"/>
      <c r="B56" s="1201"/>
      <c r="C56" s="1160"/>
      <c r="D56" s="1205"/>
      <c r="E56" s="1207"/>
      <c r="F56" s="1163" t="str">
        <f ca="1">IFERROR(VLOOKUP($A53,作業員情報!$A$4:$AE$53,10,0),"")</f>
        <v/>
      </c>
      <c r="G56" s="601"/>
      <c r="H56" s="1162"/>
      <c r="I56" s="1157" t="str">
        <f>IFERROR(VLOOKUP($A53,作業員情報!$A$4:$AE$53,19,0),"")&amp;""</f>
        <v/>
      </c>
      <c r="J56" s="1168"/>
      <c r="K56" s="1169"/>
      <c r="L56" s="1169"/>
      <c r="M56" s="1169"/>
      <c r="N56" s="1169"/>
      <c r="O56" s="1219"/>
      <c r="P56" s="1220"/>
      <c r="Q56" s="1220"/>
      <c r="R56" s="1220"/>
      <c r="S56" s="1221"/>
      <c r="T56" s="1220"/>
      <c r="U56" s="1220"/>
      <c r="V56" s="1220"/>
      <c r="W56" s="1220"/>
      <c r="X56" s="1221"/>
      <c r="Y56" s="1172" t="s">
        <v>888</v>
      </c>
      <c r="Z56" s="1173"/>
      <c r="AA56" s="1173"/>
      <c r="AB56" s="1173"/>
      <c r="AC56" s="1173"/>
      <c r="AD56" s="1174"/>
    </row>
    <row r="57" spans="1:30" ht="8.25" customHeight="1">
      <c r="A57" s="1255"/>
      <c r="B57" s="1201"/>
      <c r="C57" s="1154" t="str">
        <f>IFERROR(VLOOKUP($A53,作業員情報!$A$4:$AE$53,6,0),"")&amp;""</f>
        <v/>
      </c>
      <c r="D57" s="1205"/>
      <c r="E57" s="1207"/>
      <c r="F57" s="1163"/>
      <c r="G57" s="599" t="str">
        <f>IFERROR(VLOOKUP($A53,作業員情報!$A$4:$AE$53,13,0),"")&amp;""</f>
        <v/>
      </c>
      <c r="H57" s="1156" t="str">
        <f>IFERROR(VLOOKUP($A53,作業員情報!$A$4:$AE$53,14,0),"")&amp;""</f>
        <v/>
      </c>
      <c r="I57" s="1157"/>
      <c r="J57" s="1168"/>
      <c r="K57" s="1169"/>
      <c r="L57" s="1169"/>
      <c r="M57" s="1169"/>
      <c r="N57" s="1169"/>
      <c r="O57" s="1219"/>
      <c r="P57" s="1220"/>
      <c r="Q57" s="1220"/>
      <c r="R57" s="1220"/>
      <c r="S57" s="1221"/>
      <c r="T57" s="1220"/>
      <c r="U57" s="1220"/>
      <c r="V57" s="1220"/>
      <c r="W57" s="1220"/>
      <c r="X57" s="1221"/>
      <c r="Y57" s="1175"/>
      <c r="Z57" s="1176"/>
      <c r="AA57" s="1176"/>
      <c r="AB57" s="1176"/>
      <c r="AC57" s="1176"/>
      <c r="AD57" s="1177"/>
    </row>
    <row r="58" spans="1:30" ht="8.25" customHeight="1">
      <c r="A58" s="1255"/>
      <c r="B58" s="1202"/>
      <c r="C58" s="1155"/>
      <c r="D58" s="601"/>
      <c r="E58" s="1208"/>
      <c r="F58" s="1164"/>
      <c r="G58" s="601"/>
      <c r="H58" s="1158"/>
      <c r="I58" s="1158"/>
      <c r="J58" s="1170"/>
      <c r="K58" s="1171"/>
      <c r="L58" s="1171"/>
      <c r="M58" s="1171"/>
      <c r="N58" s="1171"/>
      <c r="O58" s="1222"/>
      <c r="P58" s="1223"/>
      <c r="Q58" s="1223"/>
      <c r="R58" s="1223"/>
      <c r="S58" s="1224"/>
      <c r="T58" s="1223"/>
      <c r="U58" s="1223"/>
      <c r="V58" s="1223"/>
      <c r="W58" s="1223"/>
      <c r="X58" s="1224"/>
      <c r="Y58" s="1178"/>
      <c r="Z58" s="1179"/>
      <c r="AA58" s="1179"/>
      <c r="AB58" s="1179"/>
      <c r="AC58" s="1179"/>
      <c r="AD58" s="1180"/>
    </row>
    <row r="59" spans="1:30" ht="8.25" customHeight="1">
      <c r="A59" s="1255">
        <v>8</v>
      </c>
      <c r="B59" s="1200">
        <f>B53+1</f>
        <v>8</v>
      </c>
      <c r="C59" s="1203" t="str">
        <f>IFERROR(VLOOKUP($A59,作業員情報!$A$4:$AE$53,4,0)&amp;"　"&amp;VLOOKUP($A59,作業員情報!$A$4:$AE$53,5,0),"")</f>
        <v>　</v>
      </c>
      <c r="D59" s="599" t="str">
        <f>IFERROR(VLOOKUP($A59,作業員情報!$A$4:$AE$53,7,0),"")&amp;""</f>
        <v/>
      </c>
      <c r="E59" s="1206" t="str">
        <f>IFERROR(VLOOKUP($A59,作業員情報!$A$4:$AE$53,8,0),"")&amp;""</f>
        <v/>
      </c>
      <c r="F59" s="1209">
        <f>IFERROR(VLOOKUP($A59,作業員情報!$A$4:$AE$53,9,0),"")</f>
        <v>0</v>
      </c>
      <c r="G59" s="599" t="str">
        <f>IFERROR(VLOOKUP($A59,作業員情報!$A$4:$AE$53,11,0),"")&amp;""</f>
        <v/>
      </c>
      <c r="H59" s="1161"/>
      <c r="I59" s="1156" t="str">
        <f>IFERROR(VLOOKUP($A59,作業員情報!$A$4:$AE$53,18,0),"")&amp;""</f>
        <v/>
      </c>
      <c r="J59" s="1166" t="str">
        <f>IFERROR(VLOOKUP($A59,作業員情報!$A$4:$AE$53,15,0),"")&amp;""</f>
        <v/>
      </c>
      <c r="K59" s="1167"/>
      <c r="L59" s="1167"/>
      <c r="M59" s="1167"/>
      <c r="N59" s="1167"/>
      <c r="O59" s="1216" t="str">
        <f>IFERROR(VLOOKUP($A59,作業員情報!$A$4:$AE$53,16,0),"")&amp;""</f>
        <v/>
      </c>
      <c r="P59" s="1217"/>
      <c r="Q59" s="1217"/>
      <c r="R59" s="1217"/>
      <c r="S59" s="1218"/>
      <c r="T59" s="1217" t="str">
        <f>IFERROR(VLOOKUP($A59,作業員情報!$A$4:$AE$53,17,0),"")&amp;""</f>
        <v/>
      </c>
      <c r="U59" s="1217"/>
      <c r="V59" s="1217"/>
      <c r="W59" s="1217"/>
      <c r="X59" s="1218"/>
      <c r="Y59" s="1172" t="s">
        <v>888</v>
      </c>
      <c r="Z59" s="1173"/>
      <c r="AA59" s="1173"/>
      <c r="AB59" s="1173"/>
      <c r="AC59" s="1173"/>
      <c r="AD59" s="1174"/>
    </row>
    <row r="60" spans="1:30" ht="8.25" customHeight="1">
      <c r="A60" s="1255"/>
      <c r="B60" s="1201"/>
      <c r="C60" s="1204"/>
      <c r="D60" s="1205"/>
      <c r="E60" s="1207"/>
      <c r="F60" s="1210"/>
      <c r="G60" s="601"/>
      <c r="H60" s="1162"/>
      <c r="I60" s="1157"/>
      <c r="J60" s="1168"/>
      <c r="K60" s="1169"/>
      <c r="L60" s="1169"/>
      <c r="M60" s="1169"/>
      <c r="N60" s="1169"/>
      <c r="O60" s="1219"/>
      <c r="P60" s="1220"/>
      <c r="Q60" s="1220"/>
      <c r="R60" s="1220"/>
      <c r="S60" s="1221"/>
      <c r="T60" s="1220"/>
      <c r="U60" s="1220"/>
      <c r="V60" s="1220"/>
      <c r="W60" s="1220"/>
      <c r="X60" s="1221"/>
      <c r="Y60" s="1175"/>
      <c r="Z60" s="1176"/>
      <c r="AA60" s="1176"/>
      <c r="AB60" s="1176"/>
      <c r="AC60" s="1176"/>
      <c r="AD60" s="1177"/>
    </row>
    <row r="61" spans="1:30" ht="8.25" customHeight="1">
      <c r="A61" s="1255"/>
      <c r="B61" s="1201"/>
      <c r="C61" s="1159" t="str">
        <f>IFERROR(VLOOKUP($A59,作業員情報!$A$4:$AE$53,2,0)&amp;"　"&amp;VLOOKUP($A59,作業員情報!$A$4:$AE$53,3,0),"")</f>
        <v>　</v>
      </c>
      <c r="D61" s="1205"/>
      <c r="E61" s="1207"/>
      <c r="F61" s="1211"/>
      <c r="G61" s="599" t="str">
        <f>IFERROR(VLOOKUP($A59,作業員情報!$A$4:$AE$53,12,0),"")&amp;""</f>
        <v/>
      </c>
      <c r="H61" s="1161"/>
      <c r="I61" s="1158"/>
      <c r="J61" s="1168"/>
      <c r="K61" s="1169"/>
      <c r="L61" s="1169"/>
      <c r="M61" s="1169"/>
      <c r="N61" s="1169"/>
      <c r="O61" s="1219"/>
      <c r="P61" s="1220"/>
      <c r="Q61" s="1220"/>
      <c r="R61" s="1220"/>
      <c r="S61" s="1221"/>
      <c r="T61" s="1220"/>
      <c r="U61" s="1220"/>
      <c r="V61" s="1220"/>
      <c r="W61" s="1220"/>
      <c r="X61" s="1221"/>
      <c r="Y61" s="1178"/>
      <c r="Z61" s="1179"/>
      <c r="AA61" s="1179"/>
      <c r="AB61" s="1179"/>
      <c r="AC61" s="1179"/>
      <c r="AD61" s="1180"/>
    </row>
    <row r="62" spans="1:30" ht="8.25" customHeight="1">
      <c r="A62" s="1255"/>
      <c r="B62" s="1201"/>
      <c r="C62" s="1160"/>
      <c r="D62" s="1205"/>
      <c r="E62" s="1207"/>
      <c r="F62" s="1163" t="str">
        <f ca="1">IFERROR(VLOOKUP($A59,作業員情報!$A$4:$AE$53,10,0),"")</f>
        <v/>
      </c>
      <c r="G62" s="601"/>
      <c r="H62" s="1162"/>
      <c r="I62" s="1157" t="str">
        <f>IFERROR(VLOOKUP($A59,作業員情報!$A$4:$AE$53,19,0),"")&amp;""</f>
        <v/>
      </c>
      <c r="J62" s="1168"/>
      <c r="K62" s="1169"/>
      <c r="L62" s="1169"/>
      <c r="M62" s="1169"/>
      <c r="N62" s="1169"/>
      <c r="O62" s="1219"/>
      <c r="P62" s="1220"/>
      <c r="Q62" s="1220"/>
      <c r="R62" s="1220"/>
      <c r="S62" s="1221"/>
      <c r="T62" s="1220"/>
      <c r="U62" s="1220"/>
      <c r="V62" s="1220"/>
      <c r="W62" s="1220"/>
      <c r="X62" s="1221"/>
      <c r="Y62" s="1172" t="s">
        <v>888</v>
      </c>
      <c r="Z62" s="1173"/>
      <c r="AA62" s="1173"/>
      <c r="AB62" s="1173"/>
      <c r="AC62" s="1173"/>
      <c r="AD62" s="1174"/>
    </row>
    <row r="63" spans="1:30" ht="8.25" customHeight="1">
      <c r="A63" s="1255"/>
      <c r="B63" s="1201"/>
      <c r="C63" s="1154" t="str">
        <f>IFERROR(VLOOKUP($A59,作業員情報!$A$4:$AE$53,6,0),"")&amp;""</f>
        <v/>
      </c>
      <c r="D63" s="1205"/>
      <c r="E63" s="1207"/>
      <c r="F63" s="1163"/>
      <c r="G63" s="599" t="str">
        <f>IFERROR(VLOOKUP($A59,作業員情報!$A$4:$AE$53,13,0),"")&amp;""</f>
        <v/>
      </c>
      <c r="H63" s="1156" t="str">
        <f>IFERROR(VLOOKUP($A59,作業員情報!$A$4:$AE$53,14,0),"")&amp;""</f>
        <v/>
      </c>
      <c r="I63" s="1157"/>
      <c r="J63" s="1168"/>
      <c r="K63" s="1169"/>
      <c r="L63" s="1169"/>
      <c r="M63" s="1169"/>
      <c r="N63" s="1169"/>
      <c r="O63" s="1219"/>
      <c r="P63" s="1220"/>
      <c r="Q63" s="1220"/>
      <c r="R63" s="1220"/>
      <c r="S63" s="1221"/>
      <c r="T63" s="1220"/>
      <c r="U63" s="1220"/>
      <c r="V63" s="1220"/>
      <c r="W63" s="1220"/>
      <c r="X63" s="1221"/>
      <c r="Y63" s="1175"/>
      <c r="Z63" s="1176"/>
      <c r="AA63" s="1176"/>
      <c r="AB63" s="1176"/>
      <c r="AC63" s="1176"/>
      <c r="AD63" s="1177"/>
    </row>
    <row r="64" spans="1:30" ht="8.25" customHeight="1">
      <c r="A64" s="1255"/>
      <c r="B64" s="1202"/>
      <c r="C64" s="1155"/>
      <c r="D64" s="601"/>
      <c r="E64" s="1208"/>
      <c r="F64" s="1164"/>
      <c r="G64" s="601"/>
      <c r="H64" s="1158"/>
      <c r="I64" s="1158"/>
      <c r="J64" s="1170"/>
      <c r="K64" s="1171"/>
      <c r="L64" s="1171"/>
      <c r="M64" s="1171"/>
      <c r="N64" s="1171"/>
      <c r="O64" s="1222"/>
      <c r="P64" s="1223"/>
      <c r="Q64" s="1223"/>
      <c r="R64" s="1223"/>
      <c r="S64" s="1224"/>
      <c r="T64" s="1223"/>
      <c r="U64" s="1223"/>
      <c r="V64" s="1223"/>
      <c r="W64" s="1223"/>
      <c r="X64" s="1224"/>
      <c r="Y64" s="1178"/>
      <c r="Z64" s="1179"/>
      <c r="AA64" s="1179"/>
      <c r="AB64" s="1179"/>
      <c r="AC64" s="1179"/>
      <c r="AD64" s="1180"/>
    </row>
    <row r="65" spans="1:33" ht="8.25" customHeight="1">
      <c r="A65" s="1255">
        <v>9</v>
      </c>
      <c r="B65" s="1200">
        <f>B59+1</f>
        <v>9</v>
      </c>
      <c r="C65" s="1203" t="str">
        <f>IFERROR(VLOOKUP($A65,作業員情報!$A$4:$AE$53,4,0)&amp;"　"&amp;VLOOKUP($A65,作業員情報!$A$4:$AE$53,5,0),"")</f>
        <v>　</v>
      </c>
      <c r="D65" s="599" t="str">
        <f>IFERROR(VLOOKUP($A65,作業員情報!$A$4:$AE$53,7,0),"")&amp;""</f>
        <v/>
      </c>
      <c r="E65" s="1206" t="str">
        <f>IFERROR(VLOOKUP($A65,作業員情報!$A$4:$AE$53,8,0),"")&amp;""</f>
        <v/>
      </c>
      <c r="F65" s="1209">
        <f>IFERROR(VLOOKUP($A65,作業員情報!$A$4:$AE$53,9,0),"")</f>
        <v>0</v>
      </c>
      <c r="G65" s="599" t="str">
        <f>IFERROR(VLOOKUP($A65,作業員情報!$A$4:$AE$53,11,0),"")&amp;""</f>
        <v/>
      </c>
      <c r="H65" s="1161"/>
      <c r="I65" s="1156" t="str">
        <f>IFERROR(VLOOKUP($A65,作業員情報!$A$4:$AE$53,18,0),"")&amp;""</f>
        <v/>
      </c>
      <c r="J65" s="1166" t="str">
        <f>IFERROR(VLOOKUP($A65,作業員情報!$A$4:$AE$53,15,0),"")&amp;""</f>
        <v/>
      </c>
      <c r="K65" s="1167"/>
      <c r="L65" s="1167"/>
      <c r="M65" s="1167"/>
      <c r="N65" s="1167"/>
      <c r="O65" s="1216" t="str">
        <f>IFERROR(VLOOKUP($A65,作業員情報!$A$4:$AE$53,16,0),"")&amp;""</f>
        <v/>
      </c>
      <c r="P65" s="1217"/>
      <c r="Q65" s="1217"/>
      <c r="R65" s="1217"/>
      <c r="S65" s="1218"/>
      <c r="T65" s="1217" t="str">
        <f>IFERROR(VLOOKUP($A65,作業員情報!$A$4:$AE$53,17,0),"")&amp;""</f>
        <v/>
      </c>
      <c r="U65" s="1217"/>
      <c r="V65" s="1217"/>
      <c r="W65" s="1217"/>
      <c r="X65" s="1218"/>
      <c r="Y65" s="1172" t="s">
        <v>888</v>
      </c>
      <c r="Z65" s="1173"/>
      <c r="AA65" s="1173"/>
      <c r="AB65" s="1173"/>
      <c r="AC65" s="1173"/>
      <c r="AD65" s="1174"/>
    </row>
    <row r="66" spans="1:33" ht="8.25" customHeight="1">
      <c r="A66" s="1255"/>
      <c r="B66" s="1201"/>
      <c r="C66" s="1204"/>
      <c r="D66" s="1205"/>
      <c r="E66" s="1207"/>
      <c r="F66" s="1210"/>
      <c r="G66" s="601"/>
      <c r="H66" s="1162"/>
      <c r="I66" s="1157"/>
      <c r="J66" s="1168"/>
      <c r="K66" s="1169"/>
      <c r="L66" s="1169"/>
      <c r="M66" s="1169"/>
      <c r="N66" s="1169"/>
      <c r="O66" s="1219"/>
      <c r="P66" s="1220"/>
      <c r="Q66" s="1220"/>
      <c r="R66" s="1220"/>
      <c r="S66" s="1221"/>
      <c r="T66" s="1220"/>
      <c r="U66" s="1220"/>
      <c r="V66" s="1220"/>
      <c r="W66" s="1220"/>
      <c r="X66" s="1221"/>
      <c r="Y66" s="1175"/>
      <c r="Z66" s="1176"/>
      <c r="AA66" s="1176"/>
      <c r="AB66" s="1176"/>
      <c r="AC66" s="1176"/>
      <c r="AD66" s="1177"/>
    </row>
    <row r="67" spans="1:33" ht="8.25" customHeight="1">
      <c r="A67" s="1255"/>
      <c r="B67" s="1201"/>
      <c r="C67" s="1159" t="str">
        <f>IFERROR(VLOOKUP($A65,作業員情報!$A$4:$AE$53,2,0)&amp;"　"&amp;VLOOKUP($A65,作業員情報!$A$4:$AE$53,3,0),"")</f>
        <v>　</v>
      </c>
      <c r="D67" s="1205"/>
      <c r="E67" s="1207"/>
      <c r="F67" s="1211"/>
      <c r="G67" s="599" t="str">
        <f>IFERROR(VLOOKUP($A65,作業員情報!$A$4:$AE$53,12,0),"")&amp;""</f>
        <v/>
      </c>
      <c r="H67" s="1161"/>
      <c r="I67" s="1158"/>
      <c r="J67" s="1168"/>
      <c r="K67" s="1169"/>
      <c r="L67" s="1169"/>
      <c r="M67" s="1169"/>
      <c r="N67" s="1169"/>
      <c r="O67" s="1219"/>
      <c r="P67" s="1220"/>
      <c r="Q67" s="1220"/>
      <c r="R67" s="1220"/>
      <c r="S67" s="1221"/>
      <c r="T67" s="1220"/>
      <c r="U67" s="1220"/>
      <c r="V67" s="1220"/>
      <c r="W67" s="1220"/>
      <c r="X67" s="1221"/>
      <c r="Y67" s="1178"/>
      <c r="Z67" s="1179"/>
      <c r="AA67" s="1179"/>
      <c r="AB67" s="1179"/>
      <c r="AC67" s="1179"/>
      <c r="AD67" s="1180"/>
    </row>
    <row r="68" spans="1:33" ht="8.25" customHeight="1">
      <c r="A68" s="1255"/>
      <c r="B68" s="1201"/>
      <c r="C68" s="1160"/>
      <c r="D68" s="1205"/>
      <c r="E68" s="1207"/>
      <c r="F68" s="1163" t="str">
        <f ca="1">IFERROR(VLOOKUP($A65,作業員情報!$A$4:$AE$53,10,0),"")</f>
        <v/>
      </c>
      <c r="G68" s="601"/>
      <c r="H68" s="1162"/>
      <c r="I68" s="1157" t="str">
        <f>IFERROR(VLOOKUP($A65,作業員情報!$A$4:$AE$53,19,0),"")&amp;""</f>
        <v/>
      </c>
      <c r="J68" s="1168"/>
      <c r="K68" s="1169"/>
      <c r="L68" s="1169"/>
      <c r="M68" s="1169"/>
      <c r="N68" s="1169"/>
      <c r="O68" s="1219"/>
      <c r="P68" s="1220"/>
      <c r="Q68" s="1220"/>
      <c r="R68" s="1220"/>
      <c r="S68" s="1221"/>
      <c r="T68" s="1220"/>
      <c r="U68" s="1220"/>
      <c r="V68" s="1220"/>
      <c r="W68" s="1220"/>
      <c r="X68" s="1221"/>
      <c r="Y68" s="1172" t="s">
        <v>888</v>
      </c>
      <c r="Z68" s="1173"/>
      <c r="AA68" s="1173"/>
      <c r="AB68" s="1173"/>
      <c r="AC68" s="1173"/>
      <c r="AD68" s="1174"/>
    </row>
    <row r="69" spans="1:33" ht="8.25" customHeight="1">
      <c r="A69" s="1255"/>
      <c r="B69" s="1201"/>
      <c r="C69" s="1154" t="str">
        <f>IFERROR(VLOOKUP($A65,作業員情報!$A$4:$AE$53,6,0),"")&amp;""</f>
        <v/>
      </c>
      <c r="D69" s="1205"/>
      <c r="E69" s="1207"/>
      <c r="F69" s="1163"/>
      <c r="G69" s="599" t="str">
        <f>IFERROR(VLOOKUP($A65,作業員情報!$A$4:$AE$53,13,0),"")&amp;""</f>
        <v/>
      </c>
      <c r="H69" s="1156" t="str">
        <f>IFERROR(VLOOKUP($A65,作業員情報!$A$4:$AE$53,14,0),"")&amp;""</f>
        <v/>
      </c>
      <c r="I69" s="1157"/>
      <c r="J69" s="1168"/>
      <c r="K69" s="1169"/>
      <c r="L69" s="1169"/>
      <c r="M69" s="1169"/>
      <c r="N69" s="1169"/>
      <c r="O69" s="1219"/>
      <c r="P69" s="1220"/>
      <c r="Q69" s="1220"/>
      <c r="R69" s="1220"/>
      <c r="S69" s="1221"/>
      <c r="T69" s="1220"/>
      <c r="U69" s="1220"/>
      <c r="V69" s="1220"/>
      <c r="W69" s="1220"/>
      <c r="X69" s="1221"/>
      <c r="Y69" s="1175"/>
      <c r="Z69" s="1176"/>
      <c r="AA69" s="1176"/>
      <c r="AB69" s="1176"/>
      <c r="AC69" s="1176"/>
      <c r="AD69" s="1177"/>
    </row>
    <row r="70" spans="1:33" ht="8.25" customHeight="1">
      <c r="A70" s="1255"/>
      <c r="B70" s="1202"/>
      <c r="C70" s="1155"/>
      <c r="D70" s="601"/>
      <c r="E70" s="1208"/>
      <c r="F70" s="1164"/>
      <c r="G70" s="601"/>
      <c r="H70" s="1158"/>
      <c r="I70" s="1158"/>
      <c r="J70" s="1170"/>
      <c r="K70" s="1171"/>
      <c r="L70" s="1171"/>
      <c r="M70" s="1171"/>
      <c r="N70" s="1171"/>
      <c r="O70" s="1222"/>
      <c r="P70" s="1223"/>
      <c r="Q70" s="1223"/>
      <c r="R70" s="1223"/>
      <c r="S70" s="1224"/>
      <c r="T70" s="1223"/>
      <c r="U70" s="1223"/>
      <c r="V70" s="1223"/>
      <c r="W70" s="1223"/>
      <c r="X70" s="1224"/>
      <c r="Y70" s="1178"/>
      <c r="Z70" s="1179"/>
      <c r="AA70" s="1179"/>
      <c r="AB70" s="1179"/>
      <c r="AC70" s="1179"/>
      <c r="AD70" s="1180"/>
    </row>
    <row r="71" spans="1:33" ht="8.25" customHeight="1">
      <c r="A71" s="1256">
        <v>10</v>
      </c>
      <c r="B71" s="1201">
        <f>B65+1</f>
        <v>10</v>
      </c>
      <c r="C71" s="1203" t="str">
        <f>IFERROR(VLOOKUP($A71,作業員情報!$A$4:$AE$53,4,0)&amp;"　"&amp;VLOOKUP($A71,作業員情報!$A$4:$AE$53,5,0),"")</f>
        <v>　</v>
      </c>
      <c r="D71" s="599" t="str">
        <f>IFERROR(VLOOKUP($A71,作業員情報!$A$4:$AE$53,7,0),"")&amp;""</f>
        <v/>
      </c>
      <c r="E71" s="1206" t="str">
        <f>IFERROR(VLOOKUP($A71,作業員情報!$A$4:$AE$53,8,0),"")&amp;""</f>
        <v/>
      </c>
      <c r="F71" s="1209">
        <f>IFERROR(VLOOKUP($A71,作業員情報!$A$4:$AE$53,9,0),"")</f>
        <v>0</v>
      </c>
      <c r="G71" s="599" t="str">
        <f>IFERROR(VLOOKUP($A71,作業員情報!$A$4:$AE$53,11,0),"")&amp;""</f>
        <v/>
      </c>
      <c r="H71" s="1161"/>
      <c r="I71" s="1156" t="str">
        <f>IFERROR(VLOOKUP($A71,作業員情報!$A$4:$AE$53,18,0),"")&amp;""</f>
        <v/>
      </c>
      <c r="J71" s="1166" t="str">
        <f>IFERROR(VLOOKUP($A71,作業員情報!$A$4:$AE$53,15,0),"")&amp;""</f>
        <v/>
      </c>
      <c r="K71" s="1167"/>
      <c r="L71" s="1167"/>
      <c r="M71" s="1167"/>
      <c r="N71" s="1167"/>
      <c r="O71" s="1216" t="str">
        <f>IFERROR(VLOOKUP($A71,作業員情報!$A$4:$AE$53,16,0),"")&amp;""</f>
        <v/>
      </c>
      <c r="P71" s="1217"/>
      <c r="Q71" s="1217"/>
      <c r="R71" s="1217"/>
      <c r="S71" s="1218"/>
      <c r="T71" s="1217" t="str">
        <f>IFERROR(VLOOKUP($A71,作業員情報!$A$4:$AE$53,17,0),"")&amp;""</f>
        <v/>
      </c>
      <c r="U71" s="1217"/>
      <c r="V71" s="1217"/>
      <c r="W71" s="1217"/>
      <c r="X71" s="1218"/>
      <c r="Y71" s="1172" t="s">
        <v>888</v>
      </c>
      <c r="Z71" s="1173"/>
      <c r="AA71" s="1173"/>
      <c r="AB71" s="1173"/>
      <c r="AC71" s="1173"/>
      <c r="AD71" s="1174"/>
    </row>
    <row r="72" spans="1:33" ht="8.25" customHeight="1">
      <c r="A72" s="1254"/>
      <c r="B72" s="1201"/>
      <c r="C72" s="1204"/>
      <c r="D72" s="1205"/>
      <c r="E72" s="1207"/>
      <c r="F72" s="1210"/>
      <c r="G72" s="601"/>
      <c r="H72" s="1162"/>
      <c r="I72" s="1157"/>
      <c r="J72" s="1168"/>
      <c r="K72" s="1169"/>
      <c r="L72" s="1169"/>
      <c r="M72" s="1169"/>
      <c r="N72" s="1169"/>
      <c r="O72" s="1219"/>
      <c r="P72" s="1220"/>
      <c r="Q72" s="1220"/>
      <c r="R72" s="1220"/>
      <c r="S72" s="1221"/>
      <c r="T72" s="1220"/>
      <c r="U72" s="1220"/>
      <c r="V72" s="1220"/>
      <c r="W72" s="1220"/>
      <c r="X72" s="1221"/>
      <c r="Y72" s="1175"/>
      <c r="Z72" s="1176"/>
      <c r="AA72" s="1176"/>
      <c r="AB72" s="1176"/>
      <c r="AC72" s="1176"/>
      <c r="AD72" s="1177"/>
    </row>
    <row r="73" spans="1:33" ht="8.25" customHeight="1">
      <c r="A73" s="1254"/>
      <c r="B73" s="1201"/>
      <c r="C73" s="1159" t="str">
        <f>IFERROR(VLOOKUP($A71,作業員情報!$A$4:$AE$53,2,0)&amp;"　"&amp;VLOOKUP($A71,作業員情報!$A$4:$AE$53,3,0),"")</f>
        <v>　</v>
      </c>
      <c r="D73" s="1205"/>
      <c r="E73" s="1207"/>
      <c r="F73" s="1211"/>
      <c r="G73" s="599" t="str">
        <f>IFERROR(VLOOKUP($A71,作業員情報!$A$4:$AE$53,12,0),"")&amp;""</f>
        <v/>
      </c>
      <c r="H73" s="1161"/>
      <c r="I73" s="1158"/>
      <c r="J73" s="1168"/>
      <c r="K73" s="1169"/>
      <c r="L73" s="1169"/>
      <c r="M73" s="1169"/>
      <c r="N73" s="1169"/>
      <c r="O73" s="1219"/>
      <c r="P73" s="1220"/>
      <c r="Q73" s="1220"/>
      <c r="R73" s="1220"/>
      <c r="S73" s="1221"/>
      <c r="T73" s="1220"/>
      <c r="U73" s="1220"/>
      <c r="V73" s="1220"/>
      <c r="W73" s="1220"/>
      <c r="X73" s="1221"/>
      <c r="Y73" s="1178"/>
      <c r="Z73" s="1179"/>
      <c r="AA73" s="1179"/>
      <c r="AB73" s="1179"/>
      <c r="AC73" s="1179"/>
      <c r="AD73" s="1180"/>
    </row>
    <row r="74" spans="1:33" ht="8.25" customHeight="1">
      <c r="A74" s="1254"/>
      <c r="B74" s="1201"/>
      <c r="C74" s="1160"/>
      <c r="D74" s="1205"/>
      <c r="E74" s="1207"/>
      <c r="F74" s="1163" t="str">
        <f ca="1">IFERROR(VLOOKUP($A71,作業員情報!$A$4:$AE$53,10,0),"")</f>
        <v/>
      </c>
      <c r="G74" s="601"/>
      <c r="H74" s="1162"/>
      <c r="I74" s="1157" t="str">
        <f>IFERROR(VLOOKUP($A71,作業員情報!$A$4:$AE$53,19,0),"")&amp;""</f>
        <v/>
      </c>
      <c r="J74" s="1168"/>
      <c r="K74" s="1169"/>
      <c r="L74" s="1169"/>
      <c r="M74" s="1169"/>
      <c r="N74" s="1169"/>
      <c r="O74" s="1219"/>
      <c r="P74" s="1220"/>
      <c r="Q74" s="1220"/>
      <c r="R74" s="1220"/>
      <c r="S74" s="1221"/>
      <c r="T74" s="1220"/>
      <c r="U74" s="1220"/>
      <c r="V74" s="1220"/>
      <c r="W74" s="1220"/>
      <c r="X74" s="1221"/>
      <c r="Y74" s="1172" t="s">
        <v>890</v>
      </c>
      <c r="Z74" s="1173"/>
      <c r="AA74" s="1173"/>
      <c r="AB74" s="1173"/>
      <c r="AC74" s="1173"/>
      <c r="AD74" s="1174"/>
    </row>
    <row r="75" spans="1:33" ht="8.25" customHeight="1">
      <c r="A75" s="1254"/>
      <c r="B75" s="1201"/>
      <c r="C75" s="1154" t="str">
        <f>IFERROR(VLOOKUP($A71,作業員情報!$A$4:$AE$53,6,0),"")&amp;""</f>
        <v/>
      </c>
      <c r="D75" s="1205"/>
      <c r="E75" s="1207"/>
      <c r="F75" s="1163"/>
      <c r="G75" s="599" t="str">
        <f>IFERROR(VLOOKUP($A71,作業員情報!$A$4:$AE$53,13,0),"")&amp;""</f>
        <v/>
      </c>
      <c r="H75" s="1156" t="str">
        <f>IFERROR(VLOOKUP($A71,作業員情報!$A$4:$AE$53,14,0),"")&amp;""</f>
        <v/>
      </c>
      <c r="I75" s="1157"/>
      <c r="J75" s="1168"/>
      <c r="K75" s="1169"/>
      <c r="L75" s="1169"/>
      <c r="M75" s="1169"/>
      <c r="N75" s="1169"/>
      <c r="O75" s="1219"/>
      <c r="P75" s="1220"/>
      <c r="Q75" s="1220"/>
      <c r="R75" s="1220"/>
      <c r="S75" s="1221"/>
      <c r="T75" s="1220"/>
      <c r="U75" s="1220"/>
      <c r="V75" s="1220"/>
      <c r="W75" s="1220"/>
      <c r="X75" s="1221"/>
      <c r="Y75" s="1175"/>
      <c r="Z75" s="1176"/>
      <c r="AA75" s="1176"/>
      <c r="AB75" s="1176"/>
      <c r="AC75" s="1176"/>
      <c r="AD75" s="1177"/>
    </row>
    <row r="76" spans="1:33" ht="8.25" customHeight="1">
      <c r="A76" s="1257"/>
      <c r="B76" s="1202"/>
      <c r="C76" s="1155"/>
      <c r="D76" s="601"/>
      <c r="E76" s="1208"/>
      <c r="F76" s="1164"/>
      <c r="G76" s="601"/>
      <c r="H76" s="1158"/>
      <c r="I76" s="1158"/>
      <c r="J76" s="1170"/>
      <c r="K76" s="1171"/>
      <c r="L76" s="1171"/>
      <c r="M76" s="1171"/>
      <c r="N76" s="1171"/>
      <c r="O76" s="1222"/>
      <c r="P76" s="1223"/>
      <c r="Q76" s="1223"/>
      <c r="R76" s="1223"/>
      <c r="S76" s="1224"/>
      <c r="T76" s="1223"/>
      <c r="U76" s="1223"/>
      <c r="V76" s="1223"/>
      <c r="W76" s="1223"/>
      <c r="X76" s="1224"/>
      <c r="Y76" s="1178"/>
      <c r="Z76" s="1179"/>
      <c r="AA76" s="1179"/>
      <c r="AB76" s="1179"/>
      <c r="AC76" s="1179"/>
      <c r="AD76" s="1180"/>
    </row>
    <row r="77" spans="1:33" ht="8.25" customHeight="1">
      <c r="A77" s="124"/>
      <c r="B77" s="432"/>
      <c r="C77" s="434"/>
      <c r="D77" s="435"/>
      <c r="E77" s="436"/>
      <c r="F77" s="435"/>
      <c r="G77" s="435"/>
      <c r="H77" s="435"/>
      <c r="I77" s="435"/>
      <c r="J77" s="437"/>
      <c r="K77" s="437"/>
      <c r="L77" s="437"/>
      <c r="M77" s="437"/>
      <c r="N77" s="437"/>
      <c r="O77" s="438"/>
      <c r="P77" s="438"/>
      <c r="Q77" s="438"/>
      <c r="R77" s="438"/>
      <c r="S77" s="438"/>
      <c r="T77" s="438"/>
      <c r="U77" s="438"/>
      <c r="V77" s="438"/>
      <c r="W77" s="438"/>
      <c r="X77" s="438"/>
      <c r="Y77" s="439"/>
      <c r="Z77" s="439"/>
      <c r="AA77" s="439"/>
      <c r="AB77" s="439"/>
      <c r="AC77" s="439"/>
      <c r="AD77" s="439"/>
    </row>
    <row r="78" spans="1:33" ht="12.75" customHeight="1">
      <c r="A78" s="124"/>
      <c r="B78" s="24"/>
      <c r="C78" s="87" t="s">
        <v>1069</v>
      </c>
      <c r="D78" s="440"/>
      <c r="E78" s="440"/>
      <c r="F78" s="24"/>
      <c r="G78" s="124"/>
      <c r="H78" s="88"/>
      <c r="I78" s="88" t="s">
        <v>1083</v>
      </c>
      <c r="J78" s="88"/>
      <c r="K78" s="88"/>
      <c r="L78" s="24"/>
      <c r="M78" s="24"/>
      <c r="N78" s="24"/>
      <c r="O78" s="24"/>
      <c r="P78" s="24"/>
      <c r="Q78" s="24"/>
      <c r="R78" s="24"/>
      <c r="S78" s="24"/>
      <c r="T78" s="24"/>
      <c r="U78" s="24"/>
      <c r="V78" s="24"/>
      <c r="W78" s="24"/>
      <c r="X78" s="24"/>
      <c r="Y78" s="24"/>
      <c r="Z78" s="24"/>
      <c r="AA78" s="24"/>
      <c r="AB78" s="24"/>
      <c r="AC78" s="24"/>
      <c r="AD78" s="24"/>
    </row>
    <row r="79" spans="1:33" ht="12.75" customHeight="1">
      <c r="A79" s="124"/>
      <c r="B79" s="24"/>
      <c r="C79" s="24"/>
      <c r="D79" s="24"/>
      <c r="E79" s="24"/>
      <c r="F79" s="24"/>
      <c r="G79" s="124"/>
      <c r="H79" s="88"/>
      <c r="I79" s="88" t="s">
        <v>1073</v>
      </c>
      <c r="J79" s="88"/>
      <c r="K79" s="88"/>
      <c r="L79" s="24"/>
      <c r="M79" s="24"/>
      <c r="N79" s="24"/>
      <c r="O79" s="24"/>
      <c r="P79" s="24"/>
      <c r="Q79" s="24"/>
      <c r="R79" s="24"/>
      <c r="S79" s="24"/>
      <c r="T79" s="24"/>
      <c r="U79" s="24"/>
      <c r="V79" s="24"/>
      <c r="W79" s="24"/>
      <c r="X79" s="24"/>
      <c r="Y79" s="24"/>
      <c r="Z79" s="24"/>
      <c r="AA79" s="24"/>
      <c r="AB79" s="24"/>
      <c r="AC79" s="24"/>
      <c r="AD79" s="24"/>
    </row>
    <row r="80" spans="1:33" ht="12.75" customHeight="1">
      <c r="A80" s="124"/>
      <c r="B80" s="24"/>
      <c r="C80" s="24"/>
      <c r="D80" s="24"/>
      <c r="E80" s="24"/>
      <c r="F80" s="24"/>
      <c r="G80" s="124"/>
      <c r="H80" s="88"/>
      <c r="I80" s="88" t="s">
        <v>1084</v>
      </c>
      <c r="J80" s="88"/>
      <c r="K80" s="88"/>
      <c r="L80" s="24"/>
      <c r="M80" s="24"/>
      <c r="N80" s="24"/>
      <c r="O80" s="24"/>
      <c r="P80" s="24"/>
      <c r="Q80" s="24"/>
      <c r="R80" s="24"/>
      <c r="S80" s="24"/>
      <c r="T80" s="24"/>
      <c r="U80" s="24"/>
      <c r="V80" s="24"/>
      <c r="W80" s="24"/>
      <c r="X80" s="24"/>
      <c r="Y80" s="24"/>
      <c r="Z80" s="24"/>
      <c r="AA80" s="24"/>
      <c r="AB80" s="24"/>
      <c r="AC80" s="24"/>
      <c r="AD80" s="24"/>
      <c r="AE80" s="89"/>
      <c r="AF80" s="89"/>
      <c r="AG80" s="89"/>
    </row>
    <row r="81" spans="1:33" ht="12.75" customHeight="1">
      <c r="A81" s="124"/>
      <c r="B81" s="24"/>
      <c r="C81" s="24"/>
      <c r="D81" s="24"/>
      <c r="E81" s="24"/>
      <c r="F81" s="24"/>
      <c r="G81" s="124"/>
      <c r="H81" s="88"/>
      <c r="I81" s="88" t="s">
        <v>1085</v>
      </c>
      <c r="J81" s="88"/>
      <c r="K81" s="88"/>
      <c r="L81" s="24"/>
      <c r="M81" s="24"/>
      <c r="N81" s="24"/>
      <c r="O81" s="24"/>
      <c r="P81" s="24"/>
      <c r="Q81" s="24"/>
      <c r="R81" s="24"/>
      <c r="S81" s="24"/>
      <c r="T81" s="24"/>
      <c r="U81" s="24"/>
      <c r="V81" s="24"/>
      <c r="W81" s="24"/>
      <c r="X81" s="24"/>
      <c r="Y81" s="24"/>
      <c r="Z81" s="24"/>
      <c r="AA81" s="24"/>
      <c r="AB81" s="24"/>
      <c r="AC81" s="24"/>
      <c r="AD81" s="24"/>
      <c r="AE81" s="89"/>
      <c r="AF81" s="89"/>
      <c r="AG81" s="89"/>
    </row>
    <row r="82" spans="1:33" ht="12.75" customHeight="1">
      <c r="A82" s="124"/>
      <c r="B82" s="24"/>
      <c r="C82" s="88" t="s">
        <v>1070</v>
      </c>
      <c r="D82" s="24"/>
      <c r="E82" s="24"/>
      <c r="F82" s="24"/>
      <c r="G82" s="124"/>
      <c r="H82" s="88"/>
      <c r="I82" s="88" t="s">
        <v>1074</v>
      </c>
      <c r="J82" s="88"/>
      <c r="K82" s="88"/>
      <c r="L82" s="24"/>
      <c r="M82" s="24"/>
      <c r="N82" s="24"/>
      <c r="O82" s="24"/>
      <c r="P82" s="24"/>
      <c r="Q82" s="24"/>
      <c r="R82" s="24"/>
      <c r="S82" s="24"/>
      <c r="T82" s="24"/>
      <c r="U82" s="24"/>
      <c r="V82" s="24"/>
      <c r="W82" s="24"/>
      <c r="X82" s="24"/>
      <c r="Y82" s="24"/>
      <c r="Z82" s="24"/>
      <c r="AA82" s="24"/>
      <c r="AB82" s="24"/>
      <c r="AC82" s="24"/>
      <c r="AD82" s="24"/>
      <c r="AE82" s="89"/>
      <c r="AF82" s="89"/>
      <c r="AG82" s="89"/>
    </row>
    <row r="83" spans="1:33" ht="12.75" customHeight="1">
      <c r="A83" s="124"/>
      <c r="B83" s="24"/>
      <c r="C83" s="88" t="s">
        <v>1068</v>
      </c>
      <c r="D83" s="88"/>
      <c r="E83" s="88"/>
      <c r="F83" s="88"/>
      <c r="G83" s="124"/>
      <c r="H83" s="88"/>
      <c r="I83" s="88" t="s">
        <v>1086</v>
      </c>
      <c r="J83" s="88"/>
      <c r="K83" s="88"/>
      <c r="L83" s="24"/>
      <c r="M83" s="24"/>
      <c r="N83" s="24"/>
      <c r="O83" s="24"/>
      <c r="P83" s="24"/>
      <c r="Q83" s="24"/>
      <c r="R83" s="24"/>
      <c r="S83" s="24"/>
      <c r="T83" s="24"/>
      <c r="U83" s="24"/>
      <c r="V83" s="24"/>
      <c r="W83" s="24"/>
      <c r="X83" s="24"/>
      <c r="Y83" s="24"/>
      <c r="Z83" s="24"/>
      <c r="AA83" s="24"/>
      <c r="AB83" s="24"/>
      <c r="AC83" s="24"/>
      <c r="AD83" s="24"/>
      <c r="AE83" s="89"/>
      <c r="AF83" s="89"/>
      <c r="AG83" s="89"/>
    </row>
    <row r="84" spans="1:33" ht="12.75" customHeight="1">
      <c r="A84" s="124"/>
      <c r="B84" s="24"/>
      <c r="C84" s="87" t="s">
        <v>1071</v>
      </c>
      <c r="D84" s="88"/>
      <c r="E84" s="88"/>
      <c r="F84" s="88"/>
      <c r="G84" s="124"/>
      <c r="H84" s="88"/>
      <c r="I84" s="88" t="s">
        <v>1087</v>
      </c>
      <c r="J84" s="88"/>
      <c r="K84" s="88"/>
      <c r="L84" s="24"/>
      <c r="M84" s="24"/>
      <c r="N84" s="24"/>
      <c r="O84" s="24"/>
      <c r="P84" s="24"/>
      <c r="Q84" s="24"/>
      <c r="R84" s="24"/>
      <c r="S84" s="24"/>
      <c r="T84" s="24"/>
      <c r="U84" s="24"/>
      <c r="V84" s="24"/>
      <c r="W84" s="24"/>
      <c r="X84" s="24"/>
      <c r="Y84" s="24"/>
      <c r="Z84" s="24"/>
      <c r="AA84" s="24"/>
      <c r="AB84" s="24"/>
      <c r="AC84" s="24"/>
      <c r="AD84" s="24"/>
      <c r="AE84" s="89"/>
      <c r="AF84" s="89"/>
      <c r="AG84" s="89"/>
    </row>
    <row r="85" spans="1:33" ht="12.75" customHeight="1">
      <c r="A85" s="124"/>
      <c r="B85" s="24"/>
      <c r="C85" s="88" t="s">
        <v>1072</v>
      </c>
      <c r="D85" s="88"/>
      <c r="E85" s="88"/>
      <c r="F85" s="88"/>
      <c r="G85" s="124"/>
      <c r="H85" s="88"/>
      <c r="I85" s="88" t="s">
        <v>1101</v>
      </c>
      <c r="J85" s="88"/>
      <c r="K85" s="88"/>
      <c r="L85" s="24"/>
      <c r="M85" s="24"/>
      <c r="N85" s="24"/>
      <c r="O85" s="24"/>
      <c r="P85" s="24"/>
      <c r="Q85" s="24"/>
      <c r="R85" s="24"/>
      <c r="S85" s="24"/>
      <c r="T85" s="24"/>
      <c r="U85" s="24"/>
      <c r="V85" s="24"/>
      <c r="W85" s="24"/>
      <c r="X85" s="24"/>
      <c r="Y85" s="24"/>
      <c r="Z85" s="24"/>
      <c r="AA85" s="24"/>
      <c r="AB85" s="24"/>
      <c r="AC85" s="24"/>
      <c r="AD85" s="24"/>
      <c r="AE85" s="89"/>
      <c r="AF85" s="89"/>
      <c r="AG85" s="89"/>
    </row>
    <row r="86" spans="1:33" ht="12.75" customHeight="1">
      <c r="A86" s="124"/>
      <c r="B86" s="24"/>
      <c r="C86" s="88"/>
      <c r="D86" s="88"/>
      <c r="E86" s="88"/>
      <c r="F86" s="88"/>
      <c r="G86" s="124"/>
      <c r="H86" s="88"/>
      <c r="I86" s="88" t="s">
        <v>1088</v>
      </c>
      <c r="J86" s="88"/>
      <c r="K86" s="88"/>
      <c r="L86" s="24"/>
      <c r="M86" s="24"/>
      <c r="N86" s="24"/>
      <c r="O86" s="24"/>
      <c r="P86" s="24"/>
      <c r="Q86" s="24"/>
      <c r="R86" s="24"/>
      <c r="S86" s="24"/>
      <c r="T86" s="24"/>
      <c r="U86" s="24"/>
      <c r="V86" s="24"/>
      <c r="W86" s="24"/>
      <c r="X86" s="24"/>
      <c r="Y86" s="24"/>
      <c r="Z86" s="24"/>
      <c r="AA86" s="24"/>
      <c r="AB86" s="24"/>
      <c r="AC86" s="24"/>
      <c r="AD86" s="24"/>
      <c r="AE86" s="89"/>
      <c r="AF86" s="89"/>
      <c r="AG86" s="89"/>
    </row>
    <row r="87" spans="1:33" ht="8.25" customHeight="1">
      <c r="A87" s="1256">
        <v>11</v>
      </c>
      <c r="B87" s="1200">
        <f>B71+1</f>
        <v>11</v>
      </c>
      <c r="C87" s="1203" t="str">
        <f>IFERROR(VLOOKUP($A87,作業員情報!$A$4:$AE$53,4,0)&amp;"　"&amp;VLOOKUP($A87,作業員情報!$A$4:$AE$53,5,0),"")</f>
        <v>　</v>
      </c>
      <c r="D87" s="599" t="str">
        <f>IFERROR(VLOOKUP($A87,作業員情報!$A$4:$AE$53,7,0),"")&amp;""</f>
        <v/>
      </c>
      <c r="E87" s="1206" t="str">
        <f>IFERROR(VLOOKUP($A87,作業員情報!$A$4:$AE$53,8,0),"")&amp;""</f>
        <v/>
      </c>
      <c r="F87" s="1209">
        <f>IFERROR(VLOOKUP($A87,作業員情報!$A$4:$AE$53,9,0),"")</f>
        <v>0</v>
      </c>
      <c r="G87" s="599" t="str">
        <f>IFERROR(VLOOKUP($A87,作業員情報!$A$4:$AE$53,11,0),"")&amp;""</f>
        <v/>
      </c>
      <c r="H87" s="1161"/>
      <c r="I87" s="1156" t="str">
        <f>IFERROR(VLOOKUP($A87,作業員情報!$A$4:$AE$53,18,0),"")&amp;""</f>
        <v/>
      </c>
      <c r="J87" s="1166" t="str">
        <f>IFERROR(VLOOKUP($A87,作業員情報!$A$4:$AE$53,15,0),"")&amp;""</f>
        <v/>
      </c>
      <c r="K87" s="1167"/>
      <c r="L87" s="1167"/>
      <c r="M87" s="1167"/>
      <c r="N87" s="1167"/>
      <c r="O87" s="1216" t="str">
        <f>IFERROR(VLOOKUP($A87,作業員情報!$A$4:$AE$53,16,0),"")&amp;""</f>
        <v/>
      </c>
      <c r="P87" s="1217"/>
      <c r="Q87" s="1217"/>
      <c r="R87" s="1217"/>
      <c r="S87" s="1218"/>
      <c r="T87" s="1217" t="str">
        <f>IFERROR(VLOOKUP($A87,作業員情報!$A$4:$AE$53,17,0),"")&amp;""</f>
        <v/>
      </c>
      <c r="U87" s="1217"/>
      <c r="V87" s="1217"/>
      <c r="W87" s="1217"/>
      <c r="X87" s="1218"/>
      <c r="Y87" s="1172" t="s">
        <v>888</v>
      </c>
      <c r="Z87" s="1173"/>
      <c r="AA87" s="1173"/>
      <c r="AB87" s="1173"/>
      <c r="AC87" s="1173"/>
      <c r="AD87" s="1174"/>
    </row>
    <row r="88" spans="1:33" ht="8.25" customHeight="1">
      <c r="A88" s="1254"/>
      <c r="B88" s="1201"/>
      <c r="C88" s="1204"/>
      <c r="D88" s="1205"/>
      <c r="E88" s="1207"/>
      <c r="F88" s="1210"/>
      <c r="G88" s="601"/>
      <c r="H88" s="1162"/>
      <c r="I88" s="1157"/>
      <c r="J88" s="1168"/>
      <c r="K88" s="1169"/>
      <c r="L88" s="1169"/>
      <c r="M88" s="1169"/>
      <c r="N88" s="1169"/>
      <c r="O88" s="1219"/>
      <c r="P88" s="1220"/>
      <c r="Q88" s="1220"/>
      <c r="R88" s="1220"/>
      <c r="S88" s="1221"/>
      <c r="T88" s="1220"/>
      <c r="U88" s="1220"/>
      <c r="V88" s="1220"/>
      <c r="W88" s="1220"/>
      <c r="X88" s="1221"/>
      <c r="Y88" s="1175"/>
      <c r="Z88" s="1176"/>
      <c r="AA88" s="1176"/>
      <c r="AB88" s="1176"/>
      <c r="AC88" s="1176"/>
      <c r="AD88" s="1177"/>
    </row>
    <row r="89" spans="1:33" ht="8.25" customHeight="1">
      <c r="A89" s="1254"/>
      <c r="B89" s="1201"/>
      <c r="C89" s="1159" t="str">
        <f>IFERROR(VLOOKUP($A87,作業員情報!$A$4:$AE$53,2,0)&amp;"　"&amp;VLOOKUP($A87,作業員情報!$A$4:$AE$53,3,0),"")</f>
        <v>　</v>
      </c>
      <c r="D89" s="1205"/>
      <c r="E89" s="1207"/>
      <c r="F89" s="1211"/>
      <c r="G89" s="599" t="str">
        <f>IFERROR(VLOOKUP($A87,作業員情報!$A$4:$AE$53,12,0),"")&amp;""</f>
        <v/>
      </c>
      <c r="H89" s="1161"/>
      <c r="I89" s="1158"/>
      <c r="J89" s="1168"/>
      <c r="K89" s="1169"/>
      <c r="L89" s="1169"/>
      <c r="M89" s="1169"/>
      <c r="N89" s="1169"/>
      <c r="O89" s="1219"/>
      <c r="P89" s="1220"/>
      <c r="Q89" s="1220"/>
      <c r="R89" s="1220"/>
      <c r="S89" s="1221"/>
      <c r="T89" s="1220"/>
      <c r="U89" s="1220"/>
      <c r="V89" s="1220"/>
      <c r="W89" s="1220"/>
      <c r="X89" s="1221"/>
      <c r="Y89" s="1178"/>
      <c r="Z89" s="1179"/>
      <c r="AA89" s="1179"/>
      <c r="AB89" s="1179"/>
      <c r="AC89" s="1179"/>
      <c r="AD89" s="1180"/>
    </row>
    <row r="90" spans="1:33" ht="8.25" customHeight="1">
      <c r="A90" s="1254"/>
      <c r="B90" s="1201"/>
      <c r="C90" s="1160"/>
      <c r="D90" s="1205"/>
      <c r="E90" s="1207"/>
      <c r="F90" s="1163" t="str">
        <f ca="1">IFERROR(VLOOKUP($A87,作業員情報!$A$4:$AE$53,10,0),"")</f>
        <v/>
      </c>
      <c r="G90" s="601"/>
      <c r="H90" s="1162"/>
      <c r="I90" s="1157" t="str">
        <f>IFERROR(VLOOKUP($A87,作業員情報!$A$4:$AE$53,19,0),"")&amp;""</f>
        <v/>
      </c>
      <c r="J90" s="1168"/>
      <c r="K90" s="1169"/>
      <c r="L90" s="1169"/>
      <c r="M90" s="1169"/>
      <c r="N90" s="1169"/>
      <c r="O90" s="1219"/>
      <c r="P90" s="1220"/>
      <c r="Q90" s="1220"/>
      <c r="R90" s="1220"/>
      <c r="S90" s="1221"/>
      <c r="T90" s="1220"/>
      <c r="U90" s="1220"/>
      <c r="V90" s="1220"/>
      <c r="W90" s="1220"/>
      <c r="X90" s="1221"/>
      <c r="Y90" s="1172" t="s">
        <v>890</v>
      </c>
      <c r="Z90" s="1173"/>
      <c r="AA90" s="1173"/>
      <c r="AB90" s="1173"/>
      <c r="AC90" s="1173"/>
      <c r="AD90" s="1174"/>
    </row>
    <row r="91" spans="1:33" ht="8.25" customHeight="1">
      <c r="A91" s="1254"/>
      <c r="B91" s="1201"/>
      <c r="C91" s="1154" t="str">
        <f>IFERROR(VLOOKUP($A87,作業員情報!$A$4:$AE$53,6,0),"")&amp;""</f>
        <v/>
      </c>
      <c r="D91" s="1205"/>
      <c r="E91" s="1207"/>
      <c r="F91" s="1163"/>
      <c r="G91" s="599" t="str">
        <f>IFERROR(VLOOKUP($A87,作業員情報!$A$4:$AE$53,13,0),"")&amp;""</f>
        <v/>
      </c>
      <c r="H91" s="1156" t="str">
        <f>IFERROR(VLOOKUP($A87,作業員情報!$A$4:$AE$53,14,0),"")&amp;""</f>
        <v/>
      </c>
      <c r="I91" s="1157"/>
      <c r="J91" s="1168"/>
      <c r="K91" s="1169"/>
      <c r="L91" s="1169"/>
      <c r="M91" s="1169"/>
      <c r="N91" s="1169"/>
      <c r="O91" s="1219"/>
      <c r="P91" s="1220"/>
      <c r="Q91" s="1220"/>
      <c r="R91" s="1220"/>
      <c r="S91" s="1221"/>
      <c r="T91" s="1220"/>
      <c r="U91" s="1220"/>
      <c r="V91" s="1220"/>
      <c r="W91" s="1220"/>
      <c r="X91" s="1221"/>
      <c r="Y91" s="1175"/>
      <c r="Z91" s="1176"/>
      <c r="AA91" s="1176"/>
      <c r="AB91" s="1176"/>
      <c r="AC91" s="1176"/>
      <c r="AD91" s="1177"/>
    </row>
    <row r="92" spans="1:33" ht="8.25" customHeight="1">
      <c r="A92" s="1257"/>
      <c r="B92" s="1202"/>
      <c r="C92" s="1155"/>
      <c r="D92" s="601"/>
      <c r="E92" s="1208"/>
      <c r="F92" s="1164"/>
      <c r="G92" s="601"/>
      <c r="H92" s="1158"/>
      <c r="I92" s="1158"/>
      <c r="J92" s="1170"/>
      <c r="K92" s="1171"/>
      <c r="L92" s="1171"/>
      <c r="M92" s="1171"/>
      <c r="N92" s="1171"/>
      <c r="O92" s="1222"/>
      <c r="P92" s="1223"/>
      <c r="Q92" s="1223"/>
      <c r="R92" s="1223"/>
      <c r="S92" s="1224"/>
      <c r="T92" s="1223"/>
      <c r="U92" s="1223"/>
      <c r="V92" s="1223"/>
      <c r="W92" s="1223"/>
      <c r="X92" s="1224"/>
      <c r="Y92" s="1178"/>
      <c r="Z92" s="1179"/>
      <c r="AA92" s="1179"/>
      <c r="AB92" s="1179"/>
      <c r="AC92" s="1179"/>
      <c r="AD92" s="1180"/>
    </row>
    <row r="93" spans="1:33" ht="8.25" customHeight="1">
      <c r="A93" s="1256">
        <v>12</v>
      </c>
      <c r="B93" s="1200">
        <f>B87+1</f>
        <v>12</v>
      </c>
      <c r="C93" s="1203" t="str">
        <f>IFERROR(VLOOKUP($A93,作業員情報!$A$4:$AE$53,4,0)&amp;"　"&amp;VLOOKUP($A93,作業員情報!$A$4:$AE$53,5,0),"")</f>
        <v>　</v>
      </c>
      <c r="D93" s="599" t="str">
        <f>IFERROR(VLOOKUP($A93,作業員情報!$A$4:$AE$53,7,0),"")&amp;""</f>
        <v/>
      </c>
      <c r="E93" s="1206" t="str">
        <f>IFERROR(VLOOKUP($A93,作業員情報!$A$4:$AE$53,8,0),"")&amp;""</f>
        <v/>
      </c>
      <c r="F93" s="1209">
        <f>IFERROR(VLOOKUP($A93,作業員情報!$A$4:$AE$53,9,0),"")</f>
        <v>0</v>
      </c>
      <c r="G93" s="599" t="str">
        <f>IFERROR(VLOOKUP($A93,作業員情報!$A$4:$AE$53,11,0),"")&amp;""</f>
        <v/>
      </c>
      <c r="H93" s="1161"/>
      <c r="I93" s="1156" t="str">
        <f>IFERROR(VLOOKUP($A93,作業員情報!$A$4:$AE$53,18,0),"")&amp;""</f>
        <v/>
      </c>
      <c r="J93" s="1166" t="str">
        <f>IFERROR(VLOOKUP($A93,作業員情報!$A$4:$AE$53,15,0),"")&amp;""</f>
        <v/>
      </c>
      <c r="K93" s="1167"/>
      <c r="L93" s="1167"/>
      <c r="M93" s="1167"/>
      <c r="N93" s="1167"/>
      <c r="O93" s="1216" t="str">
        <f>IFERROR(VLOOKUP($A93,作業員情報!$A$4:$AE$53,16,0),"")&amp;""</f>
        <v/>
      </c>
      <c r="P93" s="1217"/>
      <c r="Q93" s="1217"/>
      <c r="R93" s="1217"/>
      <c r="S93" s="1218"/>
      <c r="T93" s="1217" t="str">
        <f>IFERROR(VLOOKUP($A93,作業員情報!$A$4:$AE$53,17,0),"")&amp;""</f>
        <v/>
      </c>
      <c r="U93" s="1217"/>
      <c r="V93" s="1217"/>
      <c r="W93" s="1217"/>
      <c r="X93" s="1218"/>
      <c r="Y93" s="1172" t="s">
        <v>890</v>
      </c>
      <c r="Z93" s="1173"/>
      <c r="AA93" s="1173"/>
      <c r="AB93" s="1173"/>
      <c r="AC93" s="1173"/>
      <c r="AD93" s="1174"/>
    </row>
    <row r="94" spans="1:33" ht="8.25" customHeight="1">
      <c r="A94" s="1254"/>
      <c r="B94" s="1201"/>
      <c r="C94" s="1204"/>
      <c r="D94" s="1205"/>
      <c r="E94" s="1207"/>
      <c r="F94" s="1210"/>
      <c r="G94" s="601"/>
      <c r="H94" s="1162"/>
      <c r="I94" s="1157"/>
      <c r="J94" s="1168"/>
      <c r="K94" s="1169"/>
      <c r="L94" s="1169"/>
      <c r="M94" s="1169"/>
      <c r="N94" s="1169"/>
      <c r="O94" s="1219"/>
      <c r="P94" s="1220"/>
      <c r="Q94" s="1220"/>
      <c r="R94" s="1220"/>
      <c r="S94" s="1221"/>
      <c r="T94" s="1220"/>
      <c r="U94" s="1220"/>
      <c r="V94" s="1220"/>
      <c r="W94" s="1220"/>
      <c r="X94" s="1221"/>
      <c r="Y94" s="1175"/>
      <c r="Z94" s="1176"/>
      <c r="AA94" s="1176"/>
      <c r="AB94" s="1176"/>
      <c r="AC94" s="1176"/>
      <c r="AD94" s="1177"/>
    </row>
    <row r="95" spans="1:33" ht="8.25" customHeight="1">
      <c r="A95" s="1254"/>
      <c r="B95" s="1201"/>
      <c r="C95" s="1159" t="str">
        <f>IFERROR(VLOOKUP($A93,作業員情報!$A$4:$AE$53,2,0)&amp;"　"&amp;VLOOKUP($A93,作業員情報!$A$4:$AE$53,3,0),"")</f>
        <v>　</v>
      </c>
      <c r="D95" s="1205"/>
      <c r="E95" s="1207"/>
      <c r="F95" s="1211"/>
      <c r="G95" s="599" t="str">
        <f>IFERROR(VLOOKUP($A93,作業員情報!$A$4:$AE$53,12,0),"")&amp;""</f>
        <v/>
      </c>
      <c r="H95" s="1161"/>
      <c r="I95" s="1158"/>
      <c r="J95" s="1168"/>
      <c r="K95" s="1169"/>
      <c r="L95" s="1169"/>
      <c r="M95" s="1169"/>
      <c r="N95" s="1169"/>
      <c r="O95" s="1219"/>
      <c r="P95" s="1220"/>
      <c r="Q95" s="1220"/>
      <c r="R95" s="1220"/>
      <c r="S95" s="1221"/>
      <c r="T95" s="1220"/>
      <c r="U95" s="1220"/>
      <c r="V95" s="1220"/>
      <c r="W95" s="1220"/>
      <c r="X95" s="1221"/>
      <c r="Y95" s="1178"/>
      <c r="Z95" s="1179"/>
      <c r="AA95" s="1179"/>
      <c r="AB95" s="1179"/>
      <c r="AC95" s="1179"/>
      <c r="AD95" s="1180"/>
    </row>
    <row r="96" spans="1:33" ht="8.25" customHeight="1">
      <c r="A96" s="1254"/>
      <c r="B96" s="1201"/>
      <c r="C96" s="1160"/>
      <c r="D96" s="1205"/>
      <c r="E96" s="1207"/>
      <c r="F96" s="1163" t="str">
        <f ca="1">IFERROR(VLOOKUP($A93,作業員情報!$A$4:$AE$53,10,0),"")</f>
        <v/>
      </c>
      <c r="G96" s="601"/>
      <c r="H96" s="1162"/>
      <c r="I96" s="1157" t="str">
        <f>IFERROR(VLOOKUP($A93,作業員情報!$A$4:$AE$53,19,0),"")&amp;""</f>
        <v/>
      </c>
      <c r="J96" s="1168"/>
      <c r="K96" s="1169"/>
      <c r="L96" s="1169"/>
      <c r="M96" s="1169"/>
      <c r="N96" s="1169"/>
      <c r="O96" s="1219"/>
      <c r="P96" s="1220"/>
      <c r="Q96" s="1220"/>
      <c r="R96" s="1220"/>
      <c r="S96" s="1221"/>
      <c r="T96" s="1220"/>
      <c r="U96" s="1220"/>
      <c r="V96" s="1220"/>
      <c r="W96" s="1220"/>
      <c r="X96" s="1221"/>
      <c r="Y96" s="1172" t="s">
        <v>890</v>
      </c>
      <c r="Z96" s="1173"/>
      <c r="AA96" s="1173"/>
      <c r="AB96" s="1173"/>
      <c r="AC96" s="1173"/>
      <c r="AD96" s="1174"/>
    </row>
    <row r="97" spans="1:30" ht="8.25" customHeight="1">
      <c r="A97" s="1254"/>
      <c r="B97" s="1201"/>
      <c r="C97" s="1154" t="str">
        <f>IFERROR(VLOOKUP($A93,作業員情報!$A$4:$AE$53,6,0),"")&amp;""</f>
        <v/>
      </c>
      <c r="D97" s="1205"/>
      <c r="E97" s="1207"/>
      <c r="F97" s="1163"/>
      <c r="G97" s="599" t="str">
        <f>IFERROR(VLOOKUP($A93,作業員情報!$A$4:$AE$53,13,0),"")&amp;""</f>
        <v/>
      </c>
      <c r="H97" s="1156" t="str">
        <f>IFERROR(VLOOKUP($A93,作業員情報!$A$4:$AE$53,14,0),"")&amp;""</f>
        <v/>
      </c>
      <c r="I97" s="1157"/>
      <c r="J97" s="1168"/>
      <c r="K97" s="1169"/>
      <c r="L97" s="1169"/>
      <c r="M97" s="1169"/>
      <c r="N97" s="1169"/>
      <c r="O97" s="1219"/>
      <c r="P97" s="1220"/>
      <c r="Q97" s="1220"/>
      <c r="R97" s="1220"/>
      <c r="S97" s="1221"/>
      <c r="T97" s="1220"/>
      <c r="U97" s="1220"/>
      <c r="V97" s="1220"/>
      <c r="W97" s="1220"/>
      <c r="X97" s="1221"/>
      <c r="Y97" s="1175"/>
      <c r="Z97" s="1176"/>
      <c r="AA97" s="1176"/>
      <c r="AB97" s="1176"/>
      <c r="AC97" s="1176"/>
      <c r="AD97" s="1177"/>
    </row>
    <row r="98" spans="1:30" ht="8.25" customHeight="1">
      <c r="A98" s="1257"/>
      <c r="B98" s="1202"/>
      <c r="C98" s="1155"/>
      <c r="D98" s="601"/>
      <c r="E98" s="1208"/>
      <c r="F98" s="1164"/>
      <c r="G98" s="601"/>
      <c r="H98" s="1158"/>
      <c r="I98" s="1158"/>
      <c r="J98" s="1170"/>
      <c r="K98" s="1171"/>
      <c r="L98" s="1171"/>
      <c r="M98" s="1171"/>
      <c r="N98" s="1171"/>
      <c r="O98" s="1222"/>
      <c r="P98" s="1223"/>
      <c r="Q98" s="1223"/>
      <c r="R98" s="1223"/>
      <c r="S98" s="1224"/>
      <c r="T98" s="1223"/>
      <c r="U98" s="1223"/>
      <c r="V98" s="1223"/>
      <c r="W98" s="1223"/>
      <c r="X98" s="1224"/>
      <c r="Y98" s="1178"/>
      <c r="Z98" s="1179"/>
      <c r="AA98" s="1179"/>
      <c r="AB98" s="1179"/>
      <c r="AC98" s="1179"/>
      <c r="AD98" s="1180"/>
    </row>
    <row r="99" spans="1:30" ht="8.25" customHeight="1">
      <c r="A99" s="1256">
        <v>13</v>
      </c>
      <c r="B99" s="1200">
        <f>B93+1</f>
        <v>13</v>
      </c>
      <c r="C99" s="1203" t="str">
        <f>IFERROR(VLOOKUP($A99,作業員情報!$A$4:$AE$53,4,0)&amp;"　"&amp;VLOOKUP($A99,作業員情報!$A$4:$AE$53,5,0),"")</f>
        <v>　</v>
      </c>
      <c r="D99" s="599" t="str">
        <f>IFERROR(VLOOKUP($A99,作業員情報!$A$4:$AE$53,7,0),"")&amp;""</f>
        <v/>
      </c>
      <c r="E99" s="1206" t="str">
        <f>IFERROR(VLOOKUP($A99,作業員情報!$A$4:$AE$53,8,0),"")&amp;""</f>
        <v/>
      </c>
      <c r="F99" s="1209">
        <f>IFERROR(VLOOKUP($A99,作業員情報!$A$4:$AE$53,9,0),"")</f>
        <v>0</v>
      </c>
      <c r="G99" s="599" t="str">
        <f>IFERROR(VLOOKUP($A99,作業員情報!$A$4:$AE$53,11,0),"")&amp;""</f>
        <v/>
      </c>
      <c r="H99" s="1161"/>
      <c r="I99" s="1156" t="str">
        <f>IFERROR(VLOOKUP($A99,作業員情報!$A$4:$AE$53,18,0),"")&amp;""</f>
        <v/>
      </c>
      <c r="J99" s="1166" t="str">
        <f>IFERROR(VLOOKUP($A99,作業員情報!$A$4:$AE$53,15,0),"")&amp;""</f>
        <v/>
      </c>
      <c r="K99" s="1167"/>
      <c r="L99" s="1167"/>
      <c r="M99" s="1167"/>
      <c r="N99" s="1167"/>
      <c r="O99" s="1216" t="str">
        <f>IFERROR(VLOOKUP($A99,作業員情報!$A$4:$AE$53,16,0),"")&amp;""</f>
        <v/>
      </c>
      <c r="P99" s="1217"/>
      <c r="Q99" s="1217"/>
      <c r="R99" s="1217"/>
      <c r="S99" s="1218"/>
      <c r="T99" s="1217" t="str">
        <f>IFERROR(VLOOKUP($A99,作業員情報!$A$4:$AE$53,17,0),"")&amp;""</f>
        <v/>
      </c>
      <c r="U99" s="1217"/>
      <c r="V99" s="1217"/>
      <c r="W99" s="1217"/>
      <c r="X99" s="1218"/>
      <c r="Y99" s="1172" t="s">
        <v>890</v>
      </c>
      <c r="Z99" s="1173"/>
      <c r="AA99" s="1173"/>
      <c r="AB99" s="1173"/>
      <c r="AC99" s="1173"/>
      <c r="AD99" s="1174"/>
    </row>
    <row r="100" spans="1:30" ht="8.25" customHeight="1">
      <c r="A100" s="1254"/>
      <c r="B100" s="1201"/>
      <c r="C100" s="1204"/>
      <c r="D100" s="1205"/>
      <c r="E100" s="1207"/>
      <c r="F100" s="1210"/>
      <c r="G100" s="601"/>
      <c r="H100" s="1162"/>
      <c r="I100" s="1157"/>
      <c r="J100" s="1168"/>
      <c r="K100" s="1169"/>
      <c r="L100" s="1169"/>
      <c r="M100" s="1169"/>
      <c r="N100" s="1169"/>
      <c r="O100" s="1219"/>
      <c r="P100" s="1220"/>
      <c r="Q100" s="1220"/>
      <c r="R100" s="1220"/>
      <c r="S100" s="1221"/>
      <c r="T100" s="1220"/>
      <c r="U100" s="1220"/>
      <c r="V100" s="1220"/>
      <c r="W100" s="1220"/>
      <c r="X100" s="1221"/>
      <c r="Y100" s="1175"/>
      <c r="Z100" s="1176"/>
      <c r="AA100" s="1176"/>
      <c r="AB100" s="1176"/>
      <c r="AC100" s="1176"/>
      <c r="AD100" s="1177"/>
    </row>
    <row r="101" spans="1:30" ht="8.25" customHeight="1">
      <c r="A101" s="1254"/>
      <c r="B101" s="1201"/>
      <c r="C101" s="1159" t="str">
        <f>IFERROR(VLOOKUP($A99,作業員情報!$A$4:$AE$53,2,0)&amp;"　"&amp;VLOOKUP($A99,作業員情報!$A$4:$AE$53,3,0),"")</f>
        <v>　</v>
      </c>
      <c r="D101" s="1205"/>
      <c r="E101" s="1207"/>
      <c r="F101" s="1211"/>
      <c r="G101" s="599" t="str">
        <f>IFERROR(VLOOKUP($A99,作業員情報!$A$4:$AE$53,12,0),"")&amp;""</f>
        <v/>
      </c>
      <c r="H101" s="1161"/>
      <c r="I101" s="1158"/>
      <c r="J101" s="1168"/>
      <c r="K101" s="1169"/>
      <c r="L101" s="1169"/>
      <c r="M101" s="1169"/>
      <c r="N101" s="1169"/>
      <c r="O101" s="1219"/>
      <c r="P101" s="1220"/>
      <c r="Q101" s="1220"/>
      <c r="R101" s="1220"/>
      <c r="S101" s="1221"/>
      <c r="T101" s="1220"/>
      <c r="U101" s="1220"/>
      <c r="V101" s="1220"/>
      <c r="W101" s="1220"/>
      <c r="X101" s="1221"/>
      <c r="Y101" s="1178"/>
      <c r="Z101" s="1179"/>
      <c r="AA101" s="1179"/>
      <c r="AB101" s="1179"/>
      <c r="AC101" s="1179"/>
      <c r="AD101" s="1180"/>
    </row>
    <row r="102" spans="1:30" ht="8.25" customHeight="1">
      <c r="A102" s="1254"/>
      <c r="B102" s="1201"/>
      <c r="C102" s="1160"/>
      <c r="D102" s="1205"/>
      <c r="E102" s="1207"/>
      <c r="F102" s="1163" t="str">
        <f ca="1">IFERROR(VLOOKUP($A99,作業員情報!$A$4:$AE$53,10,0),"")</f>
        <v/>
      </c>
      <c r="G102" s="601"/>
      <c r="H102" s="1162"/>
      <c r="I102" s="1157" t="str">
        <f>IFERROR(VLOOKUP($A99,作業員情報!$A$4:$AE$53,19,0),"")&amp;""</f>
        <v/>
      </c>
      <c r="J102" s="1168"/>
      <c r="K102" s="1169"/>
      <c r="L102" s="1169"/>
      <c r="M102" s="1169"/>
      <c r="N102" s="1169"/>
      <c r="O102" s="1219"/>
      <c r="P102" s="1220"/>
      <c r="Q102" s="1220"/>
      <c r="R102" s="1220"/>
      <c r="S102" s="1221"/>
      <c r="T102" s="1220"/>
      <c r="U102" s="1220"/>
      <c r="V102" s="1220"/>
      <c r="W102" s="1220"/>
      <c r="X102" s="1221"/>
      <c r="Y102" s="1172" t="s">
        <v>890</v>
      </c>
      <c r="Z102" s="1173"/>
      <c r="AA102" s="1173"/>
      <c r="AB102" s="1173"/>
      <c r="AC102" s="1173"/>
      <c r="AD102" s="1174"/>
    </row>
    <row r="103" spans="1:30" ht="8.25" customHeight="1">
      <c r="A103" s="1254"/>
      <c r="B103" s="1201"/>
      <c r="C103" s="1154" t="str">
        <f>IFERROR(VLOOKUP($A99,作業員情報!$A$4:$AE$53,6,0),"")&amp;""</f>
        <v/>
      </c>
      <c r="D103" s="1205"/>
      <c r="E103" s="1207"/>
      <c r="F103" s="1163"/>
      <c r="G103" s="599" t="str">
        <f>IFERROR(VLOOKUP($A99,作業員情報!$A$4:$AE$53,13,0),"")&amp;""</f>
        <v/>
      </c>
      <c r="H103" s="1156" t="str">
        <f>IFERROR(VLOOKUP($A99,作業員情報!$A$4:$AE$53,14,0),"")&amp;""</f>
        <v/>
      </c>
      <c r="I103" s="1157"/>
      <c r="J103" s="1168"/>
      <c r="K103" s="1169"/>
      <c r="L103" s="1169"/>
      <c r="M103" s="1169"/>
      <c r="N103" s="1169"/>
      <c r="O103" s="1219"/>
      <c r="P103" s="1220"/>
      <c r="Q103" s="1220"/>
      <c r="R103" s="1220"/>
      <c r="S103" s="1221"/>
      <c r="T103" s="1220"/>
      <c r="U103" s="1220"/>
      <c r="V103" s="1220"/>
      <c r="W103" s="1220"/>
      <c r="X103" s="1221"/>
      <c r="Y103" s="1175"/>
      <c r="Z103" s="1176"/>
      <c r="AA103" s="1176"/>
      <c r="AB103" s="1176"/>
      <c r="AC103" s="1176"/>
      <c r="AD103" s="1177"/>
    </row>
    <row r="104" spans="1:30" ht="8.25" customHeight="1">
      <c r="A104" s="1257"/>
      <c r="B104" s="1202"/>
      <c r="C104" s="1155"/>
      <c r="D104" s="601"/>
      <c r="E104" s="1208"/>
      <c r="F104" s="1164"/>
      <c r="G104" s="601"/>
      <c r="H104" s="1158"/>
      <c r="I104" s="1158"/>
      <c r="J104" s="1170"/>
      <c r="K104" s="1171"/>
      <c r="L104" s="1171"/>
      <c r="M104" s="1171"/>
      <c r="N104" s="1171"/>
      <c r="O104" s="1222"/>
      <c r="P104" s="1223"/>
      <c r="Q104" s="1223"/>
      <c r="R104" s="1223"/>
      <c r="S104" s="1224"/>
      <c r="T104" s="1223"/>
      <c r="U104" s="1223"/>
      <c r="V104" s="1223"/>
      <c r="W104" s="1223"/>
      <c r="X104" s="1224"/>
      <c r="Y104" s="1178"/>
      <c r="Z104" s="1179"/>
      <c r="AA104" s="1179"/>
      <c r="AB104" s="1179"/>
      <c r="AC104" s="1179"/>
      <c r="AD104" s="1180"/>
    </row>
    <row r="105" spans="1:30" ht="8.25" customHeight="1">
      <c r="A105" s="1256">
        <v>14</v>
      </c>
      <c r="B105" s="1200">
        <f>B99+1</f>
        <v>14</v>
      </c>
      <c r="C105" s="1203" t="str">
        <f>IFERROR(VLOOKUP($A105,作業員情報!$A$4:$AE$53,4,0)&amp;"　"&amp;VLOOKUP($A105,作業員情報!$A$4:$AE$53,5,0),"")</f>
        <v>　</v>
      </c>
      <c r="D105" s="599" t="str">
        <f>IFERROR(VLOOKUP($A105,作業員情報!$A$4:$AE$53,7,0),"")&amp;""</f>
        <v/>
      </c>
      <c r="E105" s="1206" t="str">
        <f>IFERROR(VLOOKUP($A105,作業員情報!$A$4:$AE$53,8,0),"")&amp;""</f>
        <v/>
      </c>
      <c r="F105" s="1209">
        <f>IFERROR(VLOOKUP($A105,作業員情報!$A$4:$AE$53,9,0),"")</f>
        <v>0</v>
      </c>
      <c r="G105" s="599" t="str">
        <f>IFERROR(VLOOKUP($A105,作業員情報!$A$4:$AE$53,11,0),"")&amp;""</f>
        <v/>
      </c>
      <c r="H105" s="1161"/>
      <c r="I105" s="1156" t="str">
        <f>IFERROR(VLOOKUP($A105,作業員情報!$A$4:$AE$53,18,0),"")&amp;""</f>
        <v/>
      </c>
      <c r="J105" s="1166" t="str">
        <f>IFERROR(VLOOKUP($A105,作業員情報!$A$4:$AE$53,15,0),"")&amp;""</f>
        <v/>
      </c>
      <c r="K105" s="1167"/>
      <c r="L105" s="1167"/>
      <c r="M105" s="1167"/>
      <c r="N105" s="1167"/>
      <c r="O105" s="1216" t="str">
        <f>IFERROR(VLOOKUP($A105,作業員情報!$A$4:$AE$53,16,0),"")&amp;""</f>
        <v/>
      </c>
      <c r="P105" s="1217"/>
      <c r="Q105" s="1217"/>
      <c r="R105" s="1217"/>
      <c r="S105" s="1218"/>
      <c r="T105" s="1217" t="str">
        <f>IFERROR(VLOOKUP($A105,作業員情報!$A$4:$AE$53,17,0),"")&amp;""</f>
        <v/>
      </c>
      <c r="U105" s="1217"/>
      <c r="V105" s="1217"/>
      <c r="W105" s="1217"/>
      <c r="X105" s="1218"/>
      <c r="Y105" s="1172" t="s">
        <v>890</v>
      </c>
      <c r="Z105" s="1173"/>
      <c r="AA105" s="1173"/>
      <c r="AB105" s="1173"/>
      <c r="AC105" s="1173"/>
      <c r="AD105" s="1174"/>
    </row>
    <row r="106" spans="1:30" ht="8.25" customHeight="1">
      <c r="A106" s="1254"/>
      <c r="B106" s="1201"/>
      <c r="C106" s="1204"/>
      <c r="D106" s="1205"/>
      <c r="E106" s="1207"/>
      <c r="F106" s="1210"/>
      <c r="G106" s="601"/>
      <c r="H106" s="1162"/>
      <c r="I106" s="1157"/>
      <c r="J106" s="1168"/>
      <c r="K106" s="1169"/>
      <c r="L106" s="1169"/>
      <c r="M106" s="1169"/>
      <c r="N106" s="1169"/>
      <c r="O106" s="1219"/>
      <c r="P106" s="1220"/>
      <c r="Q106" s="1220"/>
      <c r="R106" s="1220"/>
      <c r="S106" s="1221"/>
      <c r="T106" s="1220"/>
      <c r="U106" s="1220"/>
      <c r="V106" s="1220"/>
      <c r="W106" s="1220"/>
      <c r="X106" s="1221"/>
      <c r="Y106" s="1175"/>
      <c r="Z106" s="1176"/>
      <c r="AA106" s="1176"/>
      <c r="AB106" s="1176"/>
      <c r="AC106" s="1176"/>
      <c r="AD106" s="1177"/>
    </row>
    <row r="107" spans="1:30" ht="8.25" customHeight="1">
      <c r="A107" s="1254"/>
      <c r="B107" s="1201"/>
      <c r="C107" s="1159" t="str">
        <f>IFERROR(VLOOKUP($A105,作業員情報!$A$4:$AE$53,2,0)&amp;"　"&amp;VLOOKUP($A105,作業員情報!$A$4:$AE$53,3,0),"")</f>
        <v>　</v>
      </c>
      <c r="D107" s="1205"/>
      <c r="E107" s="1207"/>
      <c r="F107" s="1211"/>
      <c r="G107" s="599" t="str">
        <f>IFERROR(VLOOKUP($A105,作業員情報!$A$4:$AE$53,12,0),"")&amp;""</f>
        <v/>
      </c>
      <c r="H107" s="1161"/>
      <c r="I107" s="1158"/>
      <c r="J107" s="1168"/>
      <c r="K107" s="1169"/>
      <c r="L107" s="1169"/>
      <c r="M107" s="1169"/>
      <c r="N107" s="1169"/>
      <c r="O107" s="1219"/>
      <c r="P107" s="1220"/>
      <c r="Q107" s="1220"/>
      <c r="R107" s="1220"/>
      <c r="S107" s="1221"/>
      <c r="T107" s="1220"/>
      <c r="U107" s="1220"/>
      <c r="V107" s="1220"/>
      <c r="W107" s="1220"/>
      <c r="X107" s="1221"/>
      <c r="Y107" s="1178"/>
      <c r="Z107" s="1179"/>
      <c r="AA107" s="1179"/>
      <c r="AB107" s="1179"/>
      <c r="AC107" s="1179"/>
      <c r="AD107" s="1180"/>
    </row>
    <row r="108" spans="1:30" ht="8.25" customHeight="1">
      <c r="A108" s="1254"/>
      <c r="B108" s="1201"/>
      <c r="C108" s="1160"/>
      <c r="D108" s="1205"/>
      <c r="E108" s="1207"/>
      <c r="F108" s="1163" t="str">
        <f ca="1">IFERROR(VLOOKUP($A105,作業員情報!$A$4:$AE$53,10,0),"")</f>
        <v/>
      </c>
      <c r="G108" s="601"/>
      <c r="H108" s="1162"/>
      <c r="I108" s="1157" t="str">
        <f>IFERROR(VLOOKUP($A105,作業員情報!$A$4:$AE$53,19,0),"")&amp;""</f>
        <v/>
      </c>
      <c r="J108" s="1168"/>
      <c r="K108" s="1169"/>
      <c r="L108" s="1169"/>
      <c r="M108" s="1169"/>
      <c r="N108" s="1169"/>
      <c r="O108" s="1219"/>
      <c r="P108" s="1220"/>
      <c r="Q108" s="1220"/>
      <c r="R108" s="1220"/>
      <c r="S108" s="1221"/>
      <c r="T108" s="1220"/>
      <c r="U108" s="1220"/>
      <c r="V108" s="1220"/>
      <c r="W108" s="1220"/>
      <c r="X108" s="1221"/>
      <c r="Y108" s="1172" t="s">
        <v>890</v>
      </c>
      <c r="Z108" s="1173"/>
      <c r="AA108" s="1173"/>
      <c r="AB108" s="1173"/>
      <c r="AC108" s="1173"/>
      <c r="AD108" s="1174"/>
    </row>
    <row r="109" spans="1:30" ht="8.25" customHeight="1">
      <c r="A109" s="1254"/>
      <c r="B109" s="1201"/>
      <c r="C109" s="1154" t="str">
        <f>IFERROR(VLOOKUP($A105,作業員情報!$A$4:$AE$53,6,0),"")&amp;""</f>
        <v/>
      </c>
      <c r="D109" s="1205"/>
      <c r="E109" s="1207"/>
      <c r="F109" s="1163"/>
      <c r="G109" s="599" t="str">
        <f>IFERROR(VLOOKUP($A105,作業員情報!$A$4:$AE$53,13,0),"")&amp;""</f>
        <v/>
      </c>
      <c r="H109" s="1156" t="str">
        <f>IFERROR(VLOOKUP($A105,作業員情報!$A$4:$AE$53,14,0),"")&amp;""</f>
        <v/>
      </c>
      <c r="I109" s="1157"/>
      <c r="J109" s="1168"/>
      <c r="K109" s="1169"/>
      <c r="L109" s="1169"/>
      <c r="M109" s="1169"/>
      <c r="N109" s="1169"/>
      <c r="O109" s="1219"/>
      <c r="P109" s="1220"/>
      <c r="Q109" s="1220"/>
      <c r="R109" s="1220"/>
      <c r="S109" s="1221"/>
      <c r="T109" s="1220"/>
      <c r="U109" s="1220"/>
      <c r="V109" s="1220"/>
      <c r="W109" s="1220"/>
      <c r="X109" s="1221"/>
      <c r="Y109" s="1175"/>
      <c r="Z109" s="1176"/>
      <c r="AA109" s="1176"/>
      <c r="AB109" s="1176"/>
      <c r="AC109" s="1176"/>
      <c r="AD109" s="1177"/>
    </row>
    <row r="110" spans="1:30" ht="8.25" customHeight="1">
      <c r="A110" s="1257"/>
      <c r="B110" s="1202"/>
      <c r="C110" s="1155"/>
      <c r="D110" s="601"/>
      <c r="E110" s="1208"/>
      <c r="F110" s="1164"/>
      <c r="G110" s="601"/>
      <c r="H110" s="1158"/>
      <c r="I110" s="1158"/>
      <c r="J110" s="1170"/>
      <c r="K110" s="1171"/>
      <c r="L110" s="1171"/>
      <c r="M110" s="1171"/>
      <c r="N110" s="1171"/>
      <c r="O110" s="1222"/>
      <c r="P110" s="1223"/>
      <c r="Q110" s="1223"/>
      <c r="R110" s="1223"/>
      <c r="S110" s="1224"/>
      <c r="T110" s="1223"/>
      <c r="U110" s="1223"/>
      <c r="V110" s="1223"/>
      <c r="W110" s="1223"/>
      <c r="X110" s="1224"/>
      <c r="Y110" s="1178"/>
      <c r="Z110" s="1179"/>
      <c r="AA110" s="1179"/>
      <c r="AB110" s="1179"/>
      <c r="AC110" s="1179"/>
      <c r="AD110" s="1180"/>
    </row>
    <row r="111" spans="1:30" ht="8.25" customHeight="1">
      <c r="A111" s="1256">
        <v>15</v>
      </c>
      <c r="B111" s="1200">
        <f>B105+1</f>
        <v>15</v>
      </c>
      <c r="C111" s="1203" t="str">
        <f>IFERROR(VLOOKUP($A111,作業員情報!$A$4:$AE$53,4,0)&amp;"　"&amp;VLOOKUP($A111,作業員情報!$A$4:$AE$53,5,0),"")</f>
        <v>　</v>
      </c>
      <c r="D111" s="599" t="str">
        <f>IFERROR(VLOOKUP($A111,作業員情報!$A$4:$AE$53,7,0),"")&amp;""</f>
        <v/>
      </c>
      <c r="E111" s="1206" t="str">
        <f>IFERROR(VLOOKUP($A111,作業員情報!$A$4:$AE$53,8,0),"")&amp;""</f>
        <v/>
      </c>
      <c r="F111" s="1209">
        <f>IFERROR(VLOOKUP($A111,作業員情報!$A$4:$AE$53,9,0),"")</f>
        <v>0</v>
      </c>
      <c r="G111" s="599" t="str">
        <f>IFERROR(VLOOKUP($A111,作業員情報!$A$4:$AE$53,11,0),"")&amp;""</f>
        <v/>
      </c>
      <c r="H111" s="1161"/>
      <c r="I111" s="1156" t="str">
        <f>IFERROR(VLOOKUP($A111,作業員情報!$A$4:$AE$53,18,0),"")&amp;""</f>
        <v/>
      </c>
      <c r="J111" s="1166" t="str">
        <f>IFERROR(VLOOKUP($A111,作業員情報!$A$4:$AE$53,15,0),"")&amp;""</f>
        <v/>
      </c>
      <c r="K111" s="1167"/>
      <c r="L111" s="1167"/>
      <c r="M111" s="1167"/>
      <c r="N111" s="1167"/>
      <c r="O111" s="1216" t="str">
        <f>IFERROR(VLOOKUP($A111,作業員情報!$A$4:$AE$53,16,0),"")&amp;""</f>
        <v/>
      </c>
      <c r="P111" s="1217"/>
      <c r="Q111" s="1217"/>
      <c r="R111" s="1217"/>
      <c r="S111" s="1218"/>
      <c r="T111" s="1217" t="str">
        <f>IFERROR(VLOOKUP($A111,作業員情報!$A$4:$AE$53,17,0),"")&amp;""</f>
        <v/>
      </c>
      <c r="U111" s="1217"/>
      <c r="V111" s="1217"/>
      <c r="W111" s="1217"/>
      <c r="X111" s="1218"/>
      <c r="Y111" s="1172" t="s">
        <v>890</v>
      </c>
      <c r="Z111" s="1173"/>
      <c r="AA111" s="1173"/>
      <c r="AB111" s="1173"/>
      <c r="AC111" s="1173"/>
      <c r="AD111" s="1174"/>
    </row>
    <row r="112" spans="1:30" ht="8.25" customHeight="1">
      <c r="A112" s="1254"/>
      <c r="B112" s="1201"/>
      <c r="C112" s="1204"/>
      <c r="D112" s="1205"/>
      <c r="E112" s="1207"/>
      <c r="F112" s="1210"/>
      <c r="G112" s="601"/>
      <c r="H112" s="1162"/>
      <c r="I112" s="1157"/>
      <c r="J112" s="1168"/>
      <c r="K112" s="1169"/>
      <c r="L112" s="1169"/>
      <c r="M112" s="1169"/>
      <c r="N112" s="1169"/>
      <c r="O112" s="1219"/>
      <c r="P112" s="1220"/>
      <c r="Q112" s="1220"/>
      <c r="R112" s="1220"/>
      <c r="S112" s="1221"/>
      <c r="T112" s="1220"/>
      <c r="U112" s="1220"/>
      <c r="V112" s="1220"/>
      <c r="W112" s="1220"/>
      <c r="X112" s="1221"/>
      <c r="Y112" s="1175"/>
      <c r="Z112" s="1176"/>
      <c r="AA112" s="1176"/>
      <c r="AB112" s="1176"/>
      <c r="AC112" s="1176"/>
      <c r="AD112" s="1177"/>
    </row>
    <row r="113" spans="1:30" ht="8.25" customHeight="1">
      <c r="A113" s="1254"/>
      <c r="B113" s="1201"/>
      <c r="C113" s="1159" t="str">
        <f>IFERROR(VLOOKUP($A111,作業員情報!$A$4:$AE$53,2,0)&amp;"　"&amp;VLOOKUP($A111,作業員情報!$A$4:$AE$53,3,0),"")</f>
        <v>　</v>
      </c>
      <c r="D113" s="1205"/>
      <c r="E113" s="1207"/>
      <c r="F113" s="1211"/>
      <c r="G113" s="599" t="str">
        <f>IFERROR(VLOOKUP($A111,作業員情報!$A$4:$AE$53,12,0),"")&amp;""</f>
        <v/>
      </c>
      <c r="H113" s="1161"/>
      <c r="I113" s="1158"/>
      <c r="J113" s="1168"/>
      <c r="K113" s="1169"/>
      <c r="L113" s="1169"/>
      <c r="M113" s="1169"/>
      <c r="N113" s="1169"/>
      <c r="O113" s="1219"/>
      <c r="P113" s="1220"/>
      <c r="Q113" s="1220"/>
      <c r="R113" s="1220"/>
      <c r="S113" s="1221"/>
      <c r="T113" s="1220"/>
      <c r="U113" s="1220"/>
      <c r="V113" s="1220"/>
      <c r="W113" s="1220"/>
      <c r="X113" s="1221"/>
      <c r="Y113" s="1178"/>
      <c r="Z113" s="1179"/>
      <c r="AA113" s="1179"/>
      <c r="AB113" s="1179"/>
      <c r="AC113" s="1179"/>
      <c r="AD113" s="1180"/>
    </row>
    <row r="114" spans="1:30" ht="8.25" customHeight="1">
      <c r="A114" s="1254"/>
      <c r="B114" s="1201"/>
      <c r="C114" s="1160"/>
      <c r="D114" s="1205"/>
      <c r="E114" s="1207"/>
      <c r="F114" s="1163" t="str">
        <f ca="1">IFERROR(VLOOKUP($A111,作業員情報!$A$4:$AE$53,10,0),"")</f>
        <v/>
      </c>
      <c r="G114" s="601"/>
      <c r="H114" s="1162"/>
      <c r="I114" s="1157" t="str">
        <f>IFERROR(VLOOKUP($A111,作業員情報!$A$4:$AE$53,19,0),"")&amp;""</f>
        <v/>
      </c>
      <c r="J114" s="1168"/>
      <c r="K114" s="1169"/>
      <c r="L114" s="1169"/>
      <c r="M114" s="1169"/>
      <c r="N114" s="1169"/>
      <c r="O114" s="1219"/>
      <c r="P114" s="1220"/>
      <c r="Q114" s="1220"/>
      <c r="R114" s="1220"/>
      <c r="S114" s="1221"/>
      <c r="T114" s="1220"/>
      <c r="U114" s="1220"/>
      <c r="V114" s="1220"/>
      <c r="W114" s="1220"/>
      <c r="X114" s="1221"/>
      <c r="Y114" s="1172" t="s">
        <v>890</v>
      </c>
      <c r="Z114" s="1173"/>
      <c r="AA114" s="1173"/>
      <c r="AB114" s="1173"/>
      <c r="AC114" s="1173"/>
      <c r="AD114" s="1174"/>
    </row>
    <row r="115" spans="1:30" ht="8.25" customHeight="1">
      <c r="A115" s="1254"/>
      <c r="B115" s="1201"/>
      <c r="C115" s="1154" t="str">
        <f>IFERROR(VLOOKUP($A111,作業員情報!$A$4:$AE$53,6,0),"")&amp;""</f>
        <v/>
      </c>
      <c r="D115" s="1205"/>
      <c r="E115" s="1207"/>
      <c r="F115" s="1163"/>
      <c r="G115" s="599" t="str">
        <f>IFERROR(VLOOKUP($A111,作業員情報!$A$4:$AE$53,13,0),"")&amp;""</f>
        <v/>
      </c>
      <c r="H115" s="1156" t="str">
        <f>IFERROR(VLOOKUP($A111,作業員情報!$A$4:$AE$53,14,0),"")&amp;""</f>
        <v/>
      </c>
      <c r="I115" s="1157"/>
      <c r="J115" s="1168"/>
      <c r="K115" s="1169"/>
      <c r="L115" s="1169"/>
      <c r="M115" s="1169"/>
      <c r="N115" s="1169"/>
      <c r="O115" s="1219"/>
      <c r="P115" s="1220"/>
      <c r="Q115" s="1220"/>
      <c r="R115" s="1220"/>
      <c r="S115" s="1221"/>
      <c r="T115" s="1220"/>
      <c r="U115" s="1220"/>
      <c r="V115" s="1220"/>
      <c r="W115" s="1220"/>
      <c r="X115" s="1221"/>
      <c r="Y115" s="1175"/>
      <c r="Z115" s="1176"/>
      <c r="AA115" s="1176"/>
      <c r="AB115" s="1176"/>
      <c r="AC115" s="1176"/>
      <c r="AD115" s="1177"/>
    </row>
    <row r="116" spans="1:30" ht="8.25" customHeight="1">
      <c r="A116" s="1257"/>
      <c r="B116" s="1202"/>
      <c r="C116" s="1155"/>
      <c r="D116" s="601"/>
      <c r="E116" s="1208"/>
      <c r="F116" s="1164"/>
      <c r="G116" s="601"/>
      <c r="H116" s="1158"/>
      <c r="I116" s="1158"/>
      <c r="J116" s="1170"/>
      <c r="K116" s="1171"/>
      <c r="L116" s="1171"/>
      <c r="M116" s="1171"/>
      <c r="N116" s="1171"/>
      <c r="O116" s="1222"/>
      <c r="P116" s="1223"/>
      <c r="Q116" s="1223"/>
      <c r="R116" s="1223"/>
      <c r="S116" s="1224"/>
      <c r="T116" s="1223"/>
      <c r="U116" s="1223"/>
      <c r="V116" s="1223"/>
      <c r="W116" s="1223"/>
      <c r="X116" s="1224"/>
      <c r="Y116" s="1178"/>
      <c r="Z116" s="1179"/>
      <c r="AA116" s="1179"/>
      <c r="AB116" s="1179"/>
      <c r="AC116" s="1179"/>
      <c r="AD116" s="1180"/>
    </row>
    <row r="117" spans="1:30" ht="8.25" customHeight="1">
      <c r="A117" s="1256">
        <v>16</v>
      </c>
      <c r="B117" s="1200">
        <f>B111+1</f>
        <v>16</v>
      </c>
      <c r="C117" s="1203" t="str">
        <f>IFERROR(VLOOKUP($A117,作業員情報!$A$4:$AE$53,4,0)&amp;"　"&amp;VLOOKUP($A117,作業員情報!$A$4:$AE$53,5,0),"")</f>
        <v>　</v>
      </c>
      <c r="D117" s="599" t="str">
        <f>IFERROR(VLOOKUP($A117,作業員情報!$A$4:$AE$53,7,0),"")&amp;""</f>
        <v/>
      </c>
      <c r="E117" s="1206" t="str">
        <f>IFERROR(VLOOKUP($A117,作業員情報!$A$4:$AE$53,8,0),"")&amp;""</f>
        <v/>
      </c>
      <c r="F117" s="1209">
        <f>IFERROR(VLOOKUP($A117,作業員情報!$A$4:$AE$53,9,0),"")</f>
        <v>0</v>
      </c>
      <c r="G117" s="599" t="str">
        <f>IFERROR(VLOOKUP($A117,作業員情報!$A$4:$AE$53,11,0),"")&amp;""</f>
        <v/>
      </c>
      <c r="H117" s="1161"/>
      <c r="I117" s="1156" t="str">
        <f>IFERROR(VLOOKUP($A117,作業員情報!$A$4:$AE$53,18,0),"")&amp;""</f>
        <v/>
      </c>
      <c r="J117" s="1166" t="str">
        <f>IFERROR(VLOOKUP($A117,作業員情報!$A$4:$AE$53,15,0),"")&amp;""</f>
        <v/>
      </c>
      <c r="K117" s="1167"/>
      <c r="L117" s="1167"/>
      <c r="M117" s="1167"/>
      <c r="N117" s="1167"/>
      <c r="O117" s="1216" t="str">
        <f>IFERROR(VLOOKUP($A117,作業員情報!$A$4:$AE$53,16,0),"")&amp;""</f>
        <v/>
      </c>
      <c r="P117" s="1217"/>
      <c r="Q117" s="1217"/>
      <c r="R117" s="1217"/>
      <c r="S117" s="1218"/>
      <c r="T117" s="1217" t="str">
        <f>IFERROR(VLOOKUP($A117,作業員情報!$A$4:$AE$53,17,0),"")&amp;""</f>
        <v/>
      </c>
      <c r="U117" s="1217"/>
      <c r="V117" s="1217"/>
      <c r="W117" s="1217"/>
      <c r="X117" s="1218"/>
      <c r="Y117" s="1172" t="s">
        <v>890</v>
      </c>
      <c r="Z117" s="1173"/>
      <c r="AA117" s="1173"/>
      <c r="AB117" s="1173"/>
      <c r="AC117" s="1173"/>
      <c r="AD117" s="1174"/>
    </row>
    <row r="118" spans="1:30" ht="8.25" customHeight="1">
      <c r="A118" s="1254"/>
      <c r="B118" s="1201"/>
      <c r="C118" s="1204"/>
      <c r="D118" s="1205"/>
      <c r="E118" s="1207"/>
      <c r="F118" s="1210"/>
      <c r="G118" s="601"/>
      <c r="H118" s="1162"/>
      <c r="I118" s="1157"/>
      <c r="J118" s="1168"/>
      <c r="K118" s="1169"/>
      <c r="L118" s="1169"/>
      <c r="M118" s="1169"/>
      <c r="N118" s="1169"/>
      <c r="O118" s="1219"/>
      <c r="P118" s="1220"/>
      <c r="Q118" s="1220"/>
      <c r="R118" s="1220"/>
      <c r="S118" s="1221"/>
      <c r="T118" s="1220"/>
      <c r="U118" s="1220"/>
      <c r="V118" s="1220"/>
      <c r="W118" s="1220"/>
      <c r="X118" s="1221"/>
      <c r="Y118" s="1175"/>
      <c r="Z118" s="1176"/>
      <c r="AA118" s="1176"/>
      <c r="AB118" s="1176"/>
      <c r="AC118" s="1176"/>
      <c r="AD118" s="1177"/>
    </row>
    <row r="119" spans="1:30" ht="8.25" customHeight="1">
      <c r="A119" s="1254"/>
      <c r="B119" s="1201"/>
      <c r="C119" s="1159" t="str">
        <f>IFERROR(VLOOKUP($A117,作業員情報!$A$4:$AE$53,2,0)&amp;"　"&amp;VLOOKUP($A117,作業員情報!$A$4:$AE$53,3,0),"")</f>
        <v>　</v>
      </c>
      <c r="D119" s="1205"/>
      <c r="E119" s="1207"/>
      <c r="F119" s="1211"/>
      <c r="G119" s="599" t="str">
        <f>IFERROR(VLOOKUP($A117,作業員情報!$A$4:$AE$53,12,0),"")&amp;""</f>
        <v/>
      </c>
      <c r="H119" s="1161"/>
      <c r="I119" s="1158"/>
      <c r="J119" s="1168"/>
      <c r="K119" s="1169"/>
      <c r="L119" s="1169"/>
      <c r="M119" s="1169"/>
      <c r="N119" s="1169"/>
      <c r="O119" s="1219"/>
      <c r="P119" s="1220"/>
      <c r="Q119" s="1220"/>
      <c r="R119" s="1220"/>
      <c r="S119" s="1221"/>
      <c r="T119" s="1220"/>
      <c r="U119" s="1220"/>
      <c r="V119" s="1220"/>
      <c r="W119" s="1220"/>
      <c r="X119" s="1221"/>
      <c r="Y119" s="1178"/>
      <c r="Z119" s="1179"/>
      <c r="AA119" s="1179"/>
      <c r="AB119" s="1179"/>
      <c r="AC119" s="1179"/>
      <c r="AD119" s="1180"/>
    </row>
    <row r="120" spans="1:30" ht="8.25" customHeight="1">
      <c r="A120" s="1254"/>
      <c r="B120" s="1201"/>
      <c r="C120" s="1160"/>
      <c r="D120" s="1205"/>
      <c r="E120" s="1207"/>
      <c r="F120" s="1163" t="str">
        <f ca="1">IFERROR(VLOOKUP($A117,作業員情報!$A$4:$AE$53,10,0),"")</f>
        <v/>
      </c>
      <c r="G120" s="601"/>
      <c r="H120" s="1162"/>
      <c r="I120" s="1157" t="str">
        <f>IFERROR(VLOOKUP($A117,作業員情報!$A$4:$AE$53,19,0),"")&amp;""</f>
        <v/>
      </c>
      <c r="J120" s="1168"/>
      <c r="K120" s="1169"/>
      <c r="L120" s="1169"/>
      <c r="M120" s="1169"/>
      <c r="N120" s="1169"/>
      <c r="O120" s="1219"/>
      <c r="P120" s="1220"/>
      <c r="Q120" s="1220"/>
      <c r="R120" s="1220"/>
      <c r="S120" s="1221"/>
      <c r="T120" s="1220"/>
      <c r="U120" s="1220"/>
      <c r="V120" s="1220"/>
      <c r="W120" s="1220"/>
      <c r="X120" s="1221"/>
      <c r="Y120" s="1172" t="s">
        <v>890</v>
      </c>
      <c r="Z120" s="1173"/>
      <c r="AA120" s="1173"/>
      <c r="AB120" s="1173"/>
      <c r="AC120" s="1173"/>
      <c r="AD120" s="1174"/>
    </row>
    <row r="121" spans="1:30" ht="8.25" customHeight="1">
      <c r="A121" s="1254"/>
      <c r="B121" s="1201"/>
      <c r="C121" s="1154" t="str">
        <f>IFERROR(VLOOKUP($A117,作業員情報!$A$4:$AE$53,6,0),"")&amp;""</f>
        <v/>
      </c>
      <c r="D121" s="1205"/>
      <c r="E121" s="1207"/>
      <c r="F121" s="1163"/>
      <c r="G121" s="599" t="str">
        <f>IFERROR(VLOOKUP($A117,作業員情報!$A$4:$AE$53,13,0),"")&amp;""</f>
        <v/>
      </c>
      <c r="H121" s="1156" t="str">
        <f>IFERROR(VLOOKUP($A117,作業員情報!$A$4:$AE$53,14,0),"")&amp;""</f>
        <v/>
      </c>
      <c r="I121" s="1157"/>
      <c r="J121" s="1168"/>
      <c r="K121" s="1169"/>
      <c r="L121" s="1169"/>
      <c r="M121" s="1169"/>
      <c r="N121" s="1169"/>
      <c r="O121" s="1219"/>
      <c r="P121" s="1220"/>
      <c r="Q121" s="1220"/>
      <c r="R121" s="1220"/>
      <c r="S121" s="1221"/>
      <c r="T121" s="1220"/>
      <c r="U121" s="1220"/>
      <c r="V121" s="1220"/>
      <c r="W121" s="1220"/>
      <c r="X121" s="1221"/>
      <c r="Y121" s="1175"/>
      <c r="Z121" s="1176"/>
      <c r="AA121" s="1176"/>
      <c r="AB121" s="1176"/>
      <c r="AC121" s="1176"/>
      <c r="AD121" s="1177"/>
    </row>
    <row r="122" spans="1:30" ht="8.25" customHeight="1">
      <c r="A122" s="1257"/>
      <c r="B122" s="1202"/>
      <c r="C122" s="1155"/>
      <c r="D122" s="601"/>
      <c r="E122" s="1208"/>
      <c r="F122" s="1164"/>
      <c r="G122" s="601"/>
      <c r="H122" s="1158"/>
      <c r="I122" s="1158"/>
      <c r="J122" s="1170"/>
      <c r="K122" s="1171"/>
      <c r="L122" s="1171"/>
      <c r="M122" s="1171"/>
      <c r="N122" s="1171"/>
      <c r="O122" s="1222"/>
      <c r="P122" s="1223"/>
      <c r="Q122" s="1223"/>
      <c r="R122" s="1223"/>
      <c r="S122" s="1224"/>
      <c r="T122" s="1223"/>
      <c r="U122" s="1223"/>
      <c r="V122" s="1223"/>
      <c r="W122" s="1223"/>
      <c r="X122" s="1224"/>
      <c r="Y122" s="1178"/>
      <c r="Z122" s="1179"/>
      <c r="AA122" s="1179"/>
      <c r="AB122" s="1179"/>
      <c r="AC122" s="1179"/>
      <c r="AD122" s="1180"/>
    </row>
    <row r="123" spans="1:30" ht="8.25" customHeight="1">
      <c r="A123" s="1256">
        <v>17</v>
      </c>
      <c r="B123" s="1200">
        <f>B117+1</f>
        <v>17</v>
      </c>
      <c r="C123" s="1203" t="str">
        <f>IFERROR(VLOOKUP($A123,作業員情報!$A$4:$AE$53,4,0)&amp;"　"&amp;VLOOKUP($A123,作業員情報!$A$4:$AE$53,5,0),"")</f>
        <v>　</v>
      </c>
      <c r="D123" s="599" t="str">
        <f>IFERROR(VLOOKUP($A123,作業員情報!$A$4:$AE$53,7,0),"")&amp;""</f>
        <v/>
      </c>
      <c r="E123" s="1206" t="str">
        <f>IFERROR(VLOOKUP($A123,作業員情報!$A$4:$AE$53,8,0),"")&amp;""</f>
        <v/>
      </c>
      <c r="F123" s="1209">
        <f>IFERROR(VLOOKUP($A123,作業員情報!$A$4:$AE$53,9,0),"")</f>
        <v>0</v>
      </c>
      <c r="G123" s="599" t="str">
        <f>IFERROR(VLOOKUP($A123,作業員情報!$A$4:$AE$53,11,0),"")&amp;""</f>
        <v/>
      </c>
      <c r="H123" s="1161"/>
      <c r="I123" s="1156" t="str">
        <f>IFERROR(VLOOKUP($A123,作業員情報!$A$4:$AE$53,18,0),"")&amp;""</f>
        <v/>
      </c>
      <c r="J123" s="1166" t="str">
        <f>IFERROR(VLOOKUP($A123,作業員情報!$A$4:$AE$53,15,0),"")&amp;""</f>
        <v/>
      </c>
      <c r="K123" s="1167"/>
      <c r="L123" s="1167"/>
      <c r="M123" s="1167"/>
      <c r="N123" s="1167"/>
      <c r="O123" s="1216" t="str">
        <f>IFERROR(VLOOKUP($A123,作業員情報!$A$4:$AE$53,16,0),"")&amp;""</f>
        <v/>
      </c>
      <c r="P123" s="1217"/>
      <c r="Q123" s="1217"/>
      <c r="R123" s="1217"/>
      <c r="S123" s="1218"/>
      <c r="T123" s="1217" t="str">
        <f>IFERROR(VLOOKUP($A123,作業員情報!$A$4:$AE$53,17,0),"")&amp;""</f>
        <v/>
      </c>
      <c r="U123" s="1217"/>
      <c r="V123" s="1217"/>
      <c r="W123" s="1217"/>
      <c r="X123" s="1218"/>
      <c r="Y123" s="1172" t="s">
        <v>890</v>
      </c>
      <c r="Z123" s="1173"/>
      <c r="AA123" s="1173"/>
      <c r="AB123" s="1173"/>
      <c r="AC123" s="1173"/>
      <c r="AD123" s="1174"/>
    </row>
    <row r="124" spans="1:30" ht="8.25" customHeight="1">
      <c r="A124" s="1254"/>
      <c r="B124" s="1201"/>
      <c r="C124" s="1204"/>
      <c r="D124" s="1205"/>
      <c r="E124" s="1207"/>
      <c r="F124" s="1210"/>
      <c r="G124" s="601"/>
      <c r="H124" s="1162"/>
      <c r="I124" s="1157"/>
      <c r="J124" s="1168"/>
      <c r="K124" s="1169"/>
      <c r="L124" s="1169"/>
      <c r="M124" s="1169"/>
      <c r="N124" s="1169"/>
      <c r="O124" s="1219"/>
      <c r="P124" s="1220"/>
      <c r="Q124" s="1220"/>
      <c r="R124" s="1220"/>
      <c r="S124" s="1221"/>
      <c r="T124" s="1220"/>
      <c r="U124" s="1220"/>
      <c r="V124" s="1220"/>
      <c r="W124" s="1220"/>
      <c r="X124" s="1221"/>
      <c r="Y124" s="1175"/>
      <c r="Z124" s="1176"/>
      <c r="AA124" s="1176"/>
      <c r="AB124" s="1176"/>
      <c r="AC124" s="1176"/>
      <c r="AD124" s="1177"/>
    </row>
    <row r="125" spans="1:30" ht="8.25" customHeight="1">
      <c r="A125" s="1254"/>
      <c r="B125" s="1201"/>
      <c r="C125" s="1159" t="str">
        <f>IFERROR(VLOOKUP($A123,作業員情報!$A$4:$AE$53,2,0)&amp;"　"&amp;VLOOKUP($A123,作業員情報!$A$4:$AE$53,3,0),"")</f>
        <v>　</v>
      </c>
      <c r="D125" s="1205"/>
      <c r="E125" s="1207"/>
      <c r="F125" s="1211"/>
      <c r="G125" s="599" t="str">
        <f>IFERROR(VLOOKUP($A123,作業員情報!$A$4:$AE$53,12,0),"")&amp;""</f>
        <v/>
      </c>
      <c r="H125" s="1161"/>
      <c r="I125" s="1158"/>
      <c r="J125" s="1168"/>
      <c r="K125" s="1169"/>
      <c r="L125" s="1169"/>
      <c r="M125" s="1169"/>
      <c r="N125" s="1169"/>
      <c r="O125" s="1219"/>
      <c r="P125" s="1220"/>
      <c r="Q125" s="1220"/>
      <c r="R125" s="1220"/>
      <c r="S125" s="1221"/>
      <c r="T125" s="1220"/>
      <c r="U125" s="1220"/>
      <c r="V125" s="1220"/>
      <c r="W125" s="1220"/>
      <c r="X125" s="1221"/>
      <c r="Y125" s="1178"/>
      <c r="Z125" s="1179"/>
      <c r="AA125" s="1179"/>
      <c r="AB125" s="1179"/>
      <c r="AC125" s="1179"/>
      <c r="AD125" s="1180"/>
    </row>
    <row r="126" spans="1:30" ht="8.25" customHeight="1">
      <c r="A126" s="1254"/>
      <c r="B126" s="1201"/>
      <c r="C126" s="1160"/>
      <c r="D126" s="1205"/>
      <c r="E126" s="1207"/>
      <c r="F126" s="1163" t="str">
        <f ca="1">IFERROR(VLOOKUP($A123,作業員情報!$A$4:$AE$53,10,0),"")</f>
        <v/>
      </c>
      <c r="G126" s="601"/>
      <c r="H126" s="1162"/>
      <c r="I126" s="1157" t="str">
        <f>IFERROR(VLOOKUP($A123,作業員情報!$A$4:$AE$53,19,0),"")&amp;""</f>
        <v/>
      </c>
      <c r="J126" s="1168"/>
      <c r="K126" s="1169"/>
      <c r="L126" s="1169"/>
      <c r="M126" s="1169"/>
      <c r="N126" s="1169"/>
      <c r="O126" s="1219"/>
      <c r="P126" s="1220"/>
      <c r="Q126" s="1220"/>
      <c r="R126" s="1220"/>
      <c r="S126" s="1221"/>
      <c r="T126" s="1220"/>
      <c r="U126" s="1220"/>
      <c r="V126" s="1220"/>
      <c r="W126" s="1220"/>
      <c r="X126" s="1221"/>
      <c r="Y126" s="1172" t="s">
        <v>890</v>
      </c>
      <c r="Z126" s="1173"/>
      <c r="AA126" s="1173"/>
      <c r="AB126" s="1173"/>
      <c r="AC126" s="1173"/>
      <c r="AD126" s="1174"/>
    </row>
    <row r="127" spans="1:30" ht="8.25" customHeight="1">
      <c r="A127" s="1254"/>
      <c r="B127" s="1201"/>
      <c r="C127" s="1154" t="str">
        <f>IFERROR(VLOOKUP($A123,作業員情報!$A$4:$AE$53,6,0),"")&amp;""</f>
        <v/>
      </c>
      <c r="D127" s="1205"/>
      <c r="E127" s="1207"/>
      <c r="F127" s="1163"/>
      <c r="G127" s="599" t="str">
        <f>IFERROR(VLOOKUP($A123,作業員情報!$A$4:$AE$53,13,0),"")&amp;""</f>
        <v/>
      </c>
      <c r="H127" s="1156" t="str">
        <f>IFERROR(VLOOKUP($A123,作業員情報!$A$4:$AE$53,14,0),"")&amp;""</f>
        <v/>
      </c>
      <c r="I127" s="1157"/>
      <c r="J127" s="1168"/>
      <c r="K127" s="1169"/>
      <c r="L127" s="1169"/>
      <c r="M127" s="1169"/>
      <c r="N127" s="1169"/>
      <c r="O127" s="1219"/>
      <c r="P127" s="1220"/>
      <c r="Q127" s="1220"/>
      <c r="R127" s="1220"/>
      <c r="S127" s="1221"/>
      <c r="T127" s="1220"/>
      <c r="U127" s="1220"/>
      <c r="V127" s="1220"/>
      <c r="W127" s="1220"/>
      <c r="X127" s="1221"/>
      <c r="Y127" s="1175"/>
      <c r="Z127" s="1176"/>
      <c r="AA127" s="1176"/>
      <c r="AB127" s="1176"/>
      <c r="AC127" s="1176"/>
      <c r="AD127" s="1177"/>
    </row>
    <row r="128" spans="1:30" ht="8.25" customHeight="1">
      <c r="A128" s="1257"/>
      <c r="B128" s="1202"/>
      <c r="C128" s="1155"/>
      <c r="D128" s="601"/>
      <c r="E128" s="1208"/>
      <c r="F128" s="1164"/>
      <c r="G128" s="601"/>
      <c r="H128" s="1158"/>
      <c r="I128" s="1158"/>
      <c r="J128" s="1170"/>
      <c r="K128" s="1171"/>
      <c r="L128" s="1171"/>
      <c r="M128" s="1171"/>
      <c r="N128" s="1171"/>
      <c r="O128" s="1222"/>
      <c r="P128" s="1223"/>
      <c r="Q128" s="1223"/>
      <c r="R128" s="1223"/>
      <c r="S128" s="1224"/>
      <c r="T128" s="1223"/>
      <c r="U128" s="1223"/>
      <c r="V128" s="1223"/>
      <c r="W128" s="1223"/>
      <c r="X128" s="1224"/>
      <c r="Y128" s="1178"/>
      <c r="Z128" s="1179"/>
      <c r="AA128" s="1179"/>
      <c r="AB128" s="1179"/>
      <c r="AC128" s="1179"/>
      <c r="AD128" s="1180"/>
    </row>
    <row r="129" spans="1:30" ht="8.25" customHeight="1">
      <c r="A129" s="1256">
        <v>18</v>
      </c>
      <c r="B129" s="1200">
        <f>B123+1</f>
        <v>18</v>
      </c>
      <c r="C129" s="1203" t="str">
        <f>IFERROR(VLOOKUP($A129,作業員情報!$A$4:$AE$53,4,0)&amp;"　"&amp;VLOOKUP($A129,作業員情報!$A$4:$AE$53,5,0),"")</f>
        <v>　</v>
      </c>
      <c r="D129" s="599" t="str">
        <f>IFERROR(VLOOKUP($A129,作業員情報!$A$4:$AE$53,7,0),"")&amp;""</f>
        <v/>
      </c>
      <c r="E129" s="1206" t="str">
        <f>IFERROR(VLOOKUP($A129,作業員情報!$A$4:$AE$53,8,0),"")&amp;""</f>
        <v/>
      </c>
      <c r="F129" s="1209">
        <f>IFERROR(VLOOKUP($A129,作業員情報!$A$4:$AE$53,9,0),"")</f>
        <v>0</v>
      </c>
      <c r="G129" s="599" t="str">
        <f>IFERROR(VLOOKUP($A129,作業員情報!$A$4:$AE$53,11,0),"")&amp;""</f>
        <v/>
      </c>
      <c r="H129" s="1161"/>
      <c r="I129" s="1156" t="str">
        <f>IFERROR(VLOOKUP($A129,作業員情報!$A$4:$AE$53,18,0),"")&amp;""</f>
        <v/>
      </c>
      <c r="J129" s="1166" t="str">
        <f>IFERROR(VLOOKUP($A129,作業員情報!$A$4:$AE$53,15,0),"")&amp;""</f>
        <v/>
      </c>
      <c r="K129" s="1167"/>
      <c r="L129" s="1167"/>
      <c r="M129" s="1167"/>
      <c r="N129" s="1167"/>
      <c r="O129" s="1216" t="str">
        <f>IFERROR(VLOOKUP($A129,作業員情報!$A$4:$AE$53,16,0),"")&amp;""</f>
        <v/>
      </c>
      <c r="P129" s="1217"/>
      <c r="Q129" s="1217"/>
      <c r="R129" s="1217"/>
      <c r="S129" s="1218"/>
      <c r="T129" s="1217" t="str">
        <f>IFERROR(VLOOKUP($A129,作業員情報!$A$4:$AE$53,17,0),"")&amp;""</f>
        <v/>
      </c>
      <c r="U129" s="1217"/>
      <c r="V129" s="1217"/>
      <c r="W129" s="1217"/>
      <c r="X129" s="1218"/>
      <c r="Y129" s="1172" t="s">
        <v>890</v>
      </c>
      <c r="Z129" s="1173"/>
      <c r="AA129" s="1173"/>
      <c r="AB129" s="1173"/>
      <c r="AC129" s="1173"/>
      <c r="AD129" s="1174"/>
    </row>
    <row r="130" spans="1:30" ht="8.25" customHeight="1">
      <c r="A130" s="1254"/>
      <c r="B130" s="1201"/>
      <c r="C130" s="1204"/>
      <c r="D130" s="1205"/>
      <c r="E130" s="1207"/>
      <c r="F130" s="1210"/>
      <c r="G130" s="601"/>
      <c r="H130" s="1162"/>
      <c r="I130" s="1157"/>
      <c r="J130" s="1168"/>
      <c r="K130" s="1169"/>
      <c r="L130" s="1169"/>
      <c r="M130" s="1169"/>
      <c r="N130" s="1169"/>
      <c r="O130" s="1219"/>
      <c r="P130" s="1220"/>
      <c r="Q130" s="1220"/>
      <c r="R130" s="1220"/>
      <c r="S130" s="1221"/>
      <c r="T130" s="1220"/>
      <c r="U130" s="1220"/>
      <c r="V130" s="1220"/>
      <c r="W130" s="1220"/>
      <c r="X130" s="1221"/>
      <c r="Y130" s="1175"/>
      <c r="Z130" s="1176"/>
      <c r="AA130" s="1176"/>
      <c r="AB130" s="1176"/>
      <c r="AC130" s="1176"/>
      <c r="AD130" s="1177"/>
    </row>
    <row r="131" spans="1:30" ht="8.25" customHeight="1">
      <c r="A131" s="1254"/>
      <c r="B131" s="1201"/>
      <c r="C131" s="1159" t="str">
        <f>IFERROR(VLOOKUP($A129,作業員情報!$A$4:$AE$53,2,0)&amp;"　"&amp;VLOOKUP($A129,作業員情報!$A$4:$AE$53,3,0),"")</f>
        <v>　</v>
      </c>
      <c r="D131" s="1205"/>
      <c r="E131" s="1207"/>
      <c r="F131" s="1211"/>
      <c r="G131" s="599" t="str">
        <f>IFERROR(VLOOKUP($A129,作業員情報!$A$4:$AE$53,12,0),"")&amp;""</f>
        <v/>
      </c>
      <c r="H131" s="1161"/>
      <c r="I131" s="1158"/>
      <c r="J131" s="1168"/>
      <c r="K131" s="1169"/>
      <c r="L131" s="1169"/>
      <c r="M131" s="1169"/>
      <c r="N131" s="1169"/>
      <c r="O131" s="1219"/>
      <c r="P131" s="1220"/>
      <c r="Q131" s="1220"/>
      <c r="R131" s="1220"/>
      <c r="S131" s="1221"/>
      <c r="T131" s="1220"/>
      <c r="U131" s="1220"/>
      <c r="V131" s="1220"/>
      <c r="W131" s="1220"/>
      <c r="X131" s="1221"/>
      <c r="Y131" s="1178"/>
      <c r="Z131" s="1179"/>
      <c r="AA131" s="1179"/>
      <c r="AB131" s="1179"/>
      <c r="AC131" s="1179"/>
      <c r="AD131" s="1180"/>
    </row>
    <row r="132" spans="1:30" ht="8.25" customHeight="1">
      <c r="A132" s="1254"/>
      <c r="B132" s="1201"/>
      <c r="C132" s="1160"/>
      <c r="D132" s="1205"/>
      <c r="E132" s="1207"/>
      <c r="F132" s="1163" t="str">
        <f ca="1">IFERROR(VLOOKUP($A129,作業員情報!$A$4:$AE$53,10,0),"")</f>
        <v/>
      </c>
      <c r="G132" s="601"/>
      <c r="H132" s="1162"/>
      <c r="I132" s="1157" t="str">
        <f>IFERROR(VLOOKUP($A129,作業員情報!$A$4:$AE$53,19,0),"")&amp;""</f>
        <v/>
      </c>
      <c r="J132" s="1168"/>
      <c r="K132" s="1169"/>
      <c r="L132" s="1169"/>
      <c r="M132" s="1169"/>
      <c r="N132" s="1169"/>
      <c r="O132" s="1219"/>
      <c r="P132" s="1220"/>
      <c r="Q132" s="1220"/>
      <c r="R132" s="1220"/>
      <c r="S132" s="1221"/>
      <c r="T132" s="1220"/>
      <c r="U132" s="1220"/>
      <c r="V132" s="1220"/>
      <c r="W132" s="1220"/>
      <c r="X132" s="1221"/>
      <c r="Y132" s="1172" t="s">
        <v>890</v>
      </c>
      <c r="Z132" s="1173"/>
      <c r="AA132" s="1173"/>
      <c r="AB132" s="1173"/>
      <c r="AC132" s="1173"/>
      <c r="AD132" s="1174"/>
    </row>
    <row r="133" spans="1:30" ht="8.25" customHeight="1">
      <c r="A133" s="1254"/>
      <c r="B133" s="1201"/>
      <c r="C133" s="1154" t="str">
        <f>IFERROR(VLOOKUP($A129,作業員情報!$A$4:$AE$53,6,0),"")&amp;""</f>
        <v/>
      </c>
      <c r="D133" s="1205"/>
      <c r="E133" s="1207"/>
      <c r="F133" s="1163"/>
      <c r="G133" s="599" t="str">
        <f>IFERROR(VLOOKUP($A129,作業員情報!$A$4:$AE$53,13,0),"")&amp;""</f>
        <v/>
      </c>
      <c r="H133" s="1156" t="str">
        <f>IFERROR(VLOOKUP($A129,作業員情報!$A$4:$AE$53,14,0),"")&amp;""</f>
        <v/>
      </c>
      <c r="I133" s="1157"/>
      <c r="J133" s="1168"/>
      <c r="K133" s="1169"/>
      <c r="L133" s="1169"/>
      <c r="M133" s="1169"/>
      <c r="N133" s="1169"/>
      <c r="O133" s="1219"/>
      <c r="P133" s="1220"/>
      <c r="Q133" s="1220"/>
      <c r="R133" s="1220"/>
      <c r="S133" s="1221"/>
      <c r="T133" s="1220"/>
      <c r="U133" s="1220"/>
      <c r="V133" s="1220"/>
      <c r="W133" s="1220"/>
      <c r="X133" s="1221"/>
      <c r="Y133" s="1175"/>
      <c r="Z133" s="1176"/>
      <c r="AA133" s="1176"/>
      <c r="AB133" s="1176"/>
      <c r="AC133" s="1176"/>
      <c r="AD133" s="1177"/>
    </row>
    <row r="134" spans="1:30" ht="8.25" customHeight="1">
      <c r="A134" s="1257"/>
      <c r="B134" s="1202"/>
      <c r="C134" s="1155"/>
      <c r="D134" s="601"/>
      <c r="E134" s="1208"/>
      <c r="F134" s="1164"/>
      <c r="G134" s="601"/>
      <c r="H134" s="1158"/>
      <c r="I134" s="1158"/>
      <c r="J134" s="1170"/>
      <c r="K134" s="1171"/>
      <c r="L134" s="1171"/>
      <c r="M134" s="1171"/>
      <c r="N134" s="1171"/>
      <c r="O134" s="1222"/>
      <c r="P134" s="1223"/>
      <c r="Q134" s="1223"/>
      <c r="R134" s="1223"/>
      <c r="S134" s="1224"/>
      <c r="T134" s="1223"/>
      <c r="U134" s="1223"/>
      <c r="V134" s="1223"/>
      <c r="W134" s="1223"/>
      <c r="X134" s="1224"/>
      <c r="Y134" s="1178"/>
      <c r="Z134" s="1179"/>
      <c r="AA134" s="1179"/>
      <c r="AB134" s="1179"/>
      <c r="AC134" s="1179"/>
      <c r="AD134" s="1180"/>
    </row>
    <row r="135" spans="1:30" ht="8.25" customHeight="1">
      <c r="A135" s="1256">
        <v>19</v>
      </c>
      <c r="B135" s="1200">
        <f>B129+1</f>
        <v>19</v>
      </c>
      <c r="C135" s="1203" t="str">
        <f>IFERROR(VLOOKUP($A135,作業員情報!$A$4:$AE$53,4,0)&amp;"　"&amp;VLOOKUP($A135,作業員情報!$A$4:$AE$53,5,0),"")</f>
        <v>　</v>
      </c>
      <c r="D135" s="599" t="str">
        <f>IFERROR(VLOOKUP($A135,作業員情報!$A$4:$AE$53,7,0),"")&amp;""</f>
        <v/>
      </c>
      <c r="E135" s="1206" t="str">
        <f>IFERROR(VLOOKUP($A135,作業員情報!$A$4:$AE$53,8,0),"")&amp;""</f>
        <v/>
      </c>
      <c r="F135" s="1209">
        <f>IFERROR(VLOOKUP($A135,作業員情報!$A$4:$AE$53,9,0),"")</f>
        <v>0</v>
      </c>
      <c r="G135" s="599" t="str">
        <f>IFERROR(VLOOKUP($A135,作業員情報!$A$4:$AE$53,11,0),"")&amp;""</f>
        <v/>
      </c>
      <c r="H135" s="1161"/>
      <c r="I135" s="1156" t="str">
        <f>IFERROR(VLOOKUP($A135,作業員情報!$A$4:$AE$53,18,0),"")&amp;""</f>
        <v/>
      </c>
      <c r="J135" s="1166" t="str">
        <f>IFERROR(VLOOKUP($A135,作業員情報!$A$4:$AE$53,15,0),"")&amp;""</f>
        <v/>
      </c>
      <c r="K135" s="1167"/>
      <c r="L135" s="1167"/>
      <c r="M135" s="1167"/>
      <c r="N135" s="1167"/>
      <c r="O135" s="1216" t="str">
        <f>IFERROR(VLOOKUP($A135,作業員情報!$A$4:$AE$53,16,0),"")&amp;""</f>
        <v/>
      </c>
      <c r="P135" s="1217"/>
      <c r="Q135" s="1217"/>
      <c r="R135" s="1217"/>
      <c r="S135" s="1218"/>
      <c r="T135" s="1217" t="str">
        <f>IFERROR(VLOOKUP($A135,作業員情報!$A$4:$AE$53,17,0),"")&amp;""</f>
        <v/>
      </c>
      <c r="U135" s="1217"/>
      <c r="V135" s="1217"/>
      <c r="W135" s="1217"/>
      <c r="X135" s="1218"/>
      <c r="Y135" s="1172" t="s">
        <v>890</v>
      </c>
      <c r="Z135" s="1173"/>
      <c r="AA135" s="1173"/>
      <c r="AB135" s="1173"/>
      <c r="AC135" s="1173"/>
      <c r="AD135" s="1174"/>
    </row>
    <row r="136" spans="1:30" ht="8.25" customHeight="1">
      <c r="A136" s="1254"/>
      <c r="B136" s="1201"/>
      <c r="C136" s="1204"/>
      <c r="D136" s="1205"/>
      <c r="E136" s="1207"/>
      <c r="F136" s="1210"/>
      <c r="G136" s="601"/>
      <c r="H136" s="1162"/>
      <c r="I136" s="1157"/>
      <c r="J136" s="1168"/>
      <c r="K136" s="1169"/>
      <c r="L136" s="1169"/>
      <c r="M136" s="1169"/>
      <c r="N136" s="1169"/>
      <c r="O136" s="1219"/>
      <c r="P136" s="1220"/>
      <c r="Q136" s="1220"/>
      <c r="R136" s="1220"/>
      <c r="S136" s="1221"/>
      <c r="T136" s="1220"/>
      <c r="U136" s="1220"/>
      <c r="V136" s="1220"/>
      <c r="W136" s="1220"/>
      <c r="X136" s="1221"/>
      <c r="Y136" s="1175"/>
      <c r="Z136" s="1176"/>
      <c r="AA136" s="1176"/>
      <c r="AB136" s="1176"/>
      <c r="AC136" s="1176"/>
      <c r="AD136" s="1177"/>
    </row>
    <row r="137" spans="1:30" ht="8.25" customHeight="1">
      <c r="A137" s="1254"/>
      <c r="B137" s="1201"/>
      <c r="C137" s="1159" t="str">
        <f>IFERROR(VLOOKUP($A135,作業員情報!$A$4:$AE$53,2,0)&amp;"　"&amp;VLOOKUP($A135,作業員情報!$A$4:$AE$53,3,0),"")</f>
        <v>　</v>
      </c>
      <c r="D137" s="1205"/>
      <c r="E137" s="1207"/>
      <c r="F137" s="1211"/>
      <c r="G137" s="599" t="str">
        <f>IFERROR(VLOOKUP($A135,作業員情報!$A$4:$AE$53,12,0),"")&amp;""</f>
        <v/>
      </c>
      <c r="H137" s="1161"/>
      <c r="I137" s="1158"/>
      <c r="J137" s="1168"/>
      <c r="K137" s="1169"/>
      <c r="L137" s="1169"/>
      <c r="M137" s="1169"/>
      <c r="N137" s="1169"/>
      <c r="O137" s="1219"/>
      <c r="P137" s="1220"/>
      <c r="Q137" s="1220"/>
      <c r="R137" s="1220"/>
      <c r="S137" s="1221"/>
      <c r="T137" s="1220"/>
      <c r="U137" s="1220"/>
      <c r="V137" s="1220"/>
      <c r="W137" s="1220"/>
      <c r="X137" s="1221"/>
      <c r="Y137" s="1178"/>
      <c r="Z137" s="1179"/>
      <c r="AA137" s="1179"/>
      <c r="AB137" s="1179"/>
      <c r="AC137" s="1179"/>
      <c r="AD137" s="1180"/>
    </row>
    <row r="138" spans="1:30" ht="8.25" customHeight="1">
      <c r="A138" s="1254"/>
      <c r="B138" s="1201"/>
      <c r="C138" s="1160"/>
      <c r="D138" s="1205"/>
      <c r="E138" s="1207"/>
      <c r="F138" s="1163" t="str">
        <f ca="1">IFERROR(VLOOKUP($A135,作業員情報!$A$4:$AE$53,10,0),"")</f>
        <v/>
      </c>
      <c r="G138" s="601"/>
      <c r="H138" s="1162"/>
      <c r="I138" s="1157" t="str">
        <f>IFERROR(VLOOKUP($A135,作業員情報!$A$4:$AE$53,19,0),"")&amp;""</f>
        <v/>
      </c>
      <c r="J138" s="1168"/>
      <c r="K138" s="1169"/>
      <c r="L138" s="1169"/>
      <c r="M138" s="1169"/>
      <c r="N138" s="1169"/>
      <c r="O138" s="1219"/>
      <c r="P138" s="1220"/>
      <c r="Q138" s="1220"/>
      <c r="R138" s="1220"/>
      <c r="S138" s="1221"/>
      <c r="T138" s="1220"/>
      <c r="U138" s="1220"/>
      <c r="V138" s="1220"/>
      <c r="W138" s="1220"/>
      <c r="X138" s="1221"/>
      <c r="Y138" s="1172" t="s">
        <v>890</v>
      </c>
      <c r="Z138" s="1173"/>
      <c r="AA138" s="1173"/>
      <c r="AB138" s="1173"/>
      <c r="AC138" s="1173"/>
      <c r="AD138" s="1174"/>
    </row>
    <row r="139" spans="1:30" ht="8.25" customHeight="1">
      <c r="A139" s="1254"/>
      <c r="B139" s="1201"/>
      <c r="C139" s="1154" t="str">
        <f>IFERROR(VLOOKUP($A135,作業員情報!$A$4:$AE$53,6,0),"")&amp;""</f>
        <v/>
      </c>
      <c r="D139" s="1205"/>
      <c r="E139" s="1207"/>
      <c r="F139" s="1163"/>
      <c r="G139" s="599" t="str">
        <f>IFERROR(VLOOKUP($A135,作業員情報!$A$4:$AE$53,13,0),"")&amp;""</f>
        <v/>
      </c>
      <c r="H139" s="1156" t="str">
        <f>IFERROR(VLOOKUP($A135,作業員情報!$A$4:$AE$53,14,0),"")&amp;""</f>
        <v/>
      </c>
      <c r="I139" s="1157"/>
      <c r="J139" s="1168"/>
      <c r="K139" s="1169"/>
      <c r="L139" s="1169"/>
      <c r="M139" s="1169"/>
      <c r="N139" s="1169"/>
      <c r="O139" s="1219"/>
      <c r="P139" s="1220"/>
      <c r="Q139" s="1220"/>
      <c r="R139" s="1220"/>
      <c r="S139" s="1221"/>
      <c r="T139" s="1220"/>
      <c r="U139" s="1220"/>
      <c r="V139" s="1220"/>
      <c r="W139" s="1220"/>
      <c r="X139" s="1221"/>
      <c r="Y139" s="1175"/>
      <c r="Z139" s="1176"/>
      <c r="AA139" s="1176"/>
      <c r="AB139" s="1176"/>
      <c r="AC139" s="1176"/>
      <c r="AD139" s="1177"/>
    </row>
    <row r="140" spans="1:30" ht="8.25" customHeight="1">
      <c r="A140" s="1257"/>
      <c r="B140" s="1202"/>
      <c r="C140" s="1155"/>
      <c r="D140" s="601"/>
      <c r="E140" s="1208"/>
      <c r="F140" s="1164"/>
      <c r="G140" s="601"/>
      <c r="H140" s="1158"/>
      <c r="I140" s="1158"/>
      <c r="J140" s="1170"/>
      <c r="K140" s="1171"/>
      <c r="L140" s="1171"/>
      <c r="M140" s="1171"/>
      <c r="N140" s="1171"/>
      <c r="O140" s="1222"/>
      <c r="P140" s="1223"/>
      <c r="Q140" s="1223"/>
      <c r="R140" s="1223"/>
      <c r="S140" s="1224"/>
      <c r="T140" s="1223"/>
      <c r="U140" s="1223"/>
      <c r="V140" s="1223"/>
      <c r="W140" s="1223"/>
      <c r="X140" s="1224"/>
      <c r="Y140" s="1178"/>
      <c r="Z140" s="1179"/>
      <c r="AA140" s="1179"/>
      <c r="AB140" s="1179"/>
      <c r="AC140" s="1179"/>
      <c r="AD140" s="1180"/>
    </row>
    <row r="141" spans="1:30" ht="8.25" customHeight="1">
      <c r="A141" s="1256">
        <v>20</v>
      </c>
      <c r="B141" s="1201">
        <f>B135+1</f>
        <v>20</v>
      </c>
      <c r="C141" s="1203" t="str">
        <f>IFERROR(VLOOKUP($A141,作業員情報!$A$4:$AE$53,4,0)&amp;"　"&amp;VLOOKUP($A141,作業員情報!$A$4:$AE$53,5,0),"")</f>
        <v>　</v>
      </c>
      <c r="D141" s="599" t="str">
        <f>IFERROR(VLOOKUP($A141,作業員情報!$A$4:$AE$53,7,0),"")&amp;""</f>
        <v/>
      </c>
      <c r="E141" s="1206" t="str">
        <f>IFERROR(VLOOKUP($A141,作業員情報!$A$4:$AE$53,8,0),"")&amp;""</f>
        <v/>
      </c>
      <c r="F141" s="1209">
        <f>IFERROR(VLOOKUP($A141,作業員情報!$A$4:$AE$53,9,0),"")</f>
        <v>0</v>
      </c>
      <c r="G141" s="599" t="str">
        <f>IFERROR(VLOOKUP($A141,作業員情報!$A$4:$AE$53,11,0),"")&amp;""</f>
        <v/>
      </c>
      <c r="H141" s="1161"/>
      <c r="I141" s="1156" t="str">
        <f>IFERROR(VLOOKUP($A141,作業員情報!$A$4:$AE$53,18,0),"")&amp;""</f>
        <v/>
      </c>
      <c r="J141" s="1166" t="str">
        <f>IFERROR(VLOOKUP($A141,作業員情報!$A$4:$AE$53,15,0),"")&amp;""</f>
        <v/>
      </c>
      <c r="K141" s="1167"/>
      <c r="L141" s="1167"/>
      <c r="M141" s="1167"/>
      <c r="N141" s="1167"/>
      <c r="O141" s="1216" t="str">
        <f>IFERROR(VLOOKUP($A141,作業員情報!$A$4:$AE$53,16,0),"")&amp;""</f>
        <v/>
      </c>
      <c r="P141" s="1217"/>
      <c r="Q141" s="1217"/>
      <c r="R141" s="1217"/>
      <c r="S141" s="1218"/>
      <c r="T141" s="1217" t="str">
        <f>IFERROR(VLOOKUP($A141,作業員情報!$A$4:$AE$53,17,0),"")&amp;""</f>
        <v/>
      </c>
      <c r="U141" s="1217"/>
      <c r="V141" s="1217"/>
      <c r="W141" s="1217"/>
      <c r="X141" s="1218"/>
      <c r="Y141" s="1172" t="s">
        <v>890</v>
      </c>
      <c r="Z141" s="1173"/>
      <c r="AA141" s="1173"/>
      <c r="AB141" s="1173"/>
      <c r="AC141" s="1173"/>
      <c r="AD141" s="1174"/>
    </row>
    <row r="142" spans="1:30" ht="8.25" customHeight="1">
      <c r="A142" s="1254"/>
      <c r="B142" s="1201"/>
      <c r="C142" s="1204"/>
      <c r="D142" s="1205"/>
      <c r="E142" s="1207"/>
      <c r="F142" s="1210"/>
      <c r="G142" s="601"/>
      <c r="H142" s="1162"/>
      <c r="I142" s="1157"/>
      <c r="J142" s="1168"/>
      <c r="K142" s="1169"/>
      <c r="L142" s="1169"/>
      <c r="M142" s="1169"/>
      <c r="N142" s="1169"/>
      <c r="O142" s="1219"/>
      <c r="P142" s="1220"/>
      <c r="Q142" s="1220"/>
      <c r="R142" s="1220"/>
      <c r="S142" s="1221"/>
      <c r="T142" s="1220"/>
      <c r="U142" s="1220"/>
      <c r="V142" s="1220"/>
      <c r="W142" s="1220"/>
      <c r="X142" s="1221"/>
      <c r="Y142" s="1175"/>
      <c r="Z142" s="1176"/>
      <c r="AA142" s="1176"/>
      <c r="AB142" s="1176"/>
      <c r="AC142" s="1176"/>
      <c r="AD142" s="1177"/>
    </row>
    <row r="143" spans="1:30" ht="8.25" customHeight="1">
      <c r="A143" s="1254"/>
      <c r="B143" s="1201"/>
      <c r="C143" s="1159" t="str">
        <f>IFERROR(VLOOKUP($A141,作業員情報!$A$4:$AE$53,2,0)&amp;"　"&amp;VLOOKUP($A141,作業員情報!$A$4:$AE$53,3,0),"")</f>
        <v>　</v>
      </c>
      <c r="D143" s="1205"/>
      <c r="E143" s="1207"/>
      <c r="F143" s="1211"/>
      <c r="G143" s="599" t="str">
        <f>IFERROR(VLOOKUP($A141,作業員情報!$A$4:$AE$53,12,0),"")&amp;""</f>
        <v/>
      </c>
      <c r="H143" s="1161"/>
      <c r="I143" s="1158"/>
      <c r="J143" s="1168"/>
      <c r="K143" s="1169"/>
      <c r="L143" s="1169"/>
      <c r="M143" s="1169"/>
      <c r="N143" s="1169"/>
      <c r="O143" s="1219"/>
      <c r="P143" s="1220"/>
      <c r="Q143" s="1220"/>
      <c r="R143" s="1220"/>
      <c r="S143" s="1221"/>
      <c r="T143" s="1220"/>
      <c r="U143" s="1220"/>
      <c r="V143" s="1220"/>
      <c r="W143" s="1220"/>
      <c r="X143" s="1221"/>
      <c r="Y143" s="1178"/>
      <c r="Z143" s="1179"/>
      <c r="AA143" s="1179"/>
      <c r="AB143" s="1179"/>
      <c r="AC143" s="1179"/>
      <c r="AD143" s="1180"/>
    </row>
    <row r="144" spans="1:30" ht="8.25" customHeight="1">
      <c r="A144" s="1254"/>
      <c r="B144" s="1201"/>
      <c r="C144" s="1160"/>
      <c r="D144" s="1205"/>
      <c r="E144" s="1207"/>
      <c r="F144" s="1163" t="str">
        <f ca="1">IFERROR(VLOOKUP($A141,作業員情報!$A$4:$AE$53,10,0),"")</f>
        <v/>
      </c>
      <c r="G144" s="601"/>
      <c r="H144" s="1162"/>
      <c r="I144" s="1157" t="str">
        <f>IFERROR(VLOOKUP($A141,作業員情報!$A$4:$AE$53,19,0),"")&amp;""</f>
        <v/>
      </c>
      <c r="J144" s="1168"/>
      <c r="K144" s="1169"/>
      <c r="L144" s="1169"/>
      <c r="M144" s="1169"/>
      <c r="N144" s="1169"/>
      <c r="O144" s="1219"/>
      <c r="P144" s="1220"/>
      <c r="Q144" s="1220"/>
      <c r="R144" s="1220"/>
      <c r="S144" s="1221"/>
      <c r="T144" s="1220"/>
      <c r="U144" s="1220"/>
      <c r="V144" s="1220"/>
      <c r="W144" s="1220"/>
      <c r="X144" s="1221"/>
      <c r="Y144" s="1172" t="s">
        <v>890</v>
      </c>
      <c r="Z144" s="1173"/>
      <c r="AA144" s="1173"/>
      <c r="AB144" s="1173"/>
      <c r="AC144" s="1173"/>
      <c r="AD144" s="1174"/>
    </row>
    <row r="145" spans="1:33" ht="8.25" customHeight="1">
      <c r="A145" s="1254"/>
      <c r="B145" s="1201"/>
      <c r="C145" s="1154" t="str">
        <f>IFERROR(VLOOKUP($A141,作業員情報!$A$4:$AE$53,6,0),"")&amp;""</f>
        <v/>
      </c>
      <c r="D145" s="1205"/>
      <c r="E145" s="1207"/>
      <c r="F145" s="1163"/>
      <c r="G145" s="599" t="str">
        <f>IFERROR(VLOOKUP($A141,作業員情報!$A$4:$AE$53,13,0),"")&amp;""</f>
        <v/>
      </c>
      <c r="H145" s="1156" t="str">
        <f>IFERROR(VLOOKUP($A141,作業員情報!$A$4:$AE$53,14,0),"")&amp;""</f>
        <v/>
      </c>
      <c r="I145" s="1157"/>
      <c r="J145" s="1168"/>
      <c r="K145" s="1169"/>
      <c r="L145" s="1169"/>
      <c r="M145" s="1169"/>
      <c r="N145" s="1169"/>
      <c r="O145" s="1219"/>
      <c r="P145" s="1220"/>
      <c r="Q145" s="1220"/>
      <c r="R145" s="1220"/>
      <c r="S145" s="1221"/>
      <c r="T145" s="1220"/>
      <c r="U145" s="1220"/>
      <c r="V145" s="1220"/>
      <c r="W145" s="1220"/>
      <c r="X145" s="1221"/>
      <c r="Y145" s="1175"/>
      <c r="Z145" s="1176"/>
      <c r="AA145" s="1176"/>
      <c r="AB145" s="1176"/>
      <c r="AC145" s="1176"/>
      <c r="AD145" s="1177"/>
    </row>
    <row r="146" spans="1:33" ht="8.25" customHeight="1">
      <c r="A146" s="1257"/>
      <c r="B146" s="1202"/>
      <c r="C146" s="1155"/>
      <c r="D146" s="601"/>
      <c r="E146" s="1208"/>
      <c r="F146" s="1164"/>
      <c r="G146" s="601"/>
      <c r="H146" s="1158"/>
      <c r="I146" s="1158"/>
      <c r="J146" s="1170"/>
      <c r="K146" s="1171"/>
      <c r="L146" s="1171"/>
      <c r="M146" s="1171"/>
      <c r="N146" s="1171"/>
      <c r="O146" s="1222"/>
      <c r="P146" s="1223"/>
      <c r="Q146" s="1223"/>
      <c r="R146" s="1223"/>
      <c r="S146" s="1224"/>
      <c r="T146" s="1223"/>
      <c r="U146" s="1223"/>
      <c r="V146" s="1223"/>
      <c r="W146" s="1223"/>
      <c r="X146" s="1224"/>
      <c r="Y146" s="1178"/>
      <c r="Z146" s="1179"/>
      <c r="AA146" s="1179"/>
      <c r="AB146" s="1179"/>
      <c r="AC146" s="1179"/>
      <c r="AD146" s="1180"/>
    </row>
    <row r="147" spans="1:33" ht="8.25" customHeight="1">
      <c r="A147" s="124"/>
      <c r="B147" s="432"/>
      <c r="C147" s="434"/>
      <c r="D147" s="435"/>
      <c r="E147" s="436"/>
      <c r="F147" s="435"/>
      <c r="G147" s="435"/>
      <c r="H147" s="435"/>
      <c r="I147" s="435"/>
      <c r="J147" s="437"/>
      <c r="K147" s="437"/>
      <c r="L147" s="437"/>
      <c r="M147" s="437"/>
      <c r="N147" s="437"/>
      <c r="O147" s="438"/>
      <c r="P147" s="438"/>
      <c r="Q147" s="438"/>
      <c r="R147" s="438"/>
      <c r="S147" s="438"/>
      <c r="T147" s="438"/>
      <c r="U147" s="438"/>
      <c r="V147" s="438"/>
      <c r="W147" s="438"/>
      <c r="X147" s="438"/>
      <c r="Y147" s="439"/>
      <c r="Z147" s="439"/>
      <c r="AA147" s="439"/>
      <c r="AB147" s="439"/>
      <c r="AC147" s="439"/>
      <c r="AD147" s="439"/>
    </row>
    <row r="148" spans="1:33" ht="12.75" customHeight="1">
      <c r="A148" s="124"/>
      <c r="B148" s="24"/>
      <c r="C148" s="87" t="s">
        <v>1069</v>
      </c>
      <c r="D148" s="440"/>
      <c r="E148" s="440"/>
      <c r="F148" s="24"/>
      <c r="G148" s="124"/>
      <c r="H148" s="88"/>
      <c r="I148" s="88" t="s">
        <v>1083</v>
      </c>
      <c r="J148" s="88"/>
      <c r="K148" s="88"/>
      <c r="L148" s="24"/>
      <c r="M148" s="24"/>
      <c r="N148" s="24"/>
      <c r="O148" s="24"/>
      <c r="P148" s="24"/>
      <c r="Q148" s="24"/>
      <c r="R148" s="24"/>
      <c r="S148" s="24"/>
      <c r="T148" s="24"/>
      <c r="U148" s="24"/>
      <c r="V148" s="24"/>
      <c r="W148" s="24"/>
      <c r="X148" s="24"/>
      <c r="Y148" s="24"/>
      <c r="Z148" s="24"/>
      <c r="AA148" s="24"/>
      <c r="AB148" s="24"/>
      <c r="AC148" s="24"/>
      <c r="AD148" s="24"/>
    </row>
    <row r="149" spans="1:33" ht="12.75" customHeight="1">
      <c r="A149" s="124"/>
      <c r="B149" s="24"/>
      <c r="C149" s="24"/>
      <c r="D149" s="24"/>
      <c r="E149" s="24"/>
      <c r="F149" s="24"/>
      <c r="G149" s="124"/>
      <c r="H149" s="88"/>
      <c r="I149" s="88" t="s">
        <v>1073</v>
      </c>
      <c r="J149" s="88"/>
      <c r="K149" s="88"/>
      <c r="L149" s="24"/>
      <c r="M149" s="24"/>
      <c r="N149" s="24"/>
      <c r="O149" s="24"/>
      <c r="P149" s="24"/>
      <c r="Q149" s="24"/>
      <c r="R149" s="24"/>
      <c r="S149" s="24"/>
      <c r="T149" s="24"/>
      <c r="U149" s="24"/>
      <c r="V149" s="24"/>
      <c r="W149" s="24"/>
      <c r="X149" s="24"/>
      <c r="Y149" s="24"/>
      <c r="Z149" s="24"/>
      <c r="AA149" s="24"/>
      <c r="AB149" s="24"/>
      <c r="AC149" s="24"/>
      <c r="AD149" s="24"/>
    </row>
    <row r="150" spans="1:33" ht="12.75" customHeight="1">
      <c r="A150" s="124"/>
      <c r="B150" s="24"/>
      <c r="C150" s="24"/>
      <c r="D150" s="24"/>
      <c r="E150" s="24"/>
      <c r="F150" s="24"/>
      <c r="G150" s="124"/>
      <c r="H150" s="88"/>
      <c r="I150" s="88" t="s">
        <v>1084</v>
      </c>
      <c r="J150" s="88"/>
      <c r="K150" s="88"/>
      <c r="L150" s="24"/>
      <c r="M150" s="24"/>
      <c r="N150" s="24"/>
      <c r="O150" s="24"/>
      <c r="P150" s="24"/>
      <c r="Q150" s="24"/>
      <c r="R150" s="24"/>
      <c r="S150" s="24"/>
      <c r="T150" s="24"/>
      <c r="U150" s="24"/>
      <c r="V150" s="24"/>
      <c r="W150" s="24"/>
      <c r="X150" s="24"/>
      <c r="Y150" s="24"/>
      <c r="Z150" s="24"/>
      <c r="AA150" s="24"/>
      <c r="AB150" s="24"/>
      <c r="AC150" s="24"/>
      <c r="AD150" s="24"/>
      <c r="AE150" s="89"/>
      <c r="AF150" s="89"/>
      <c r="AG150" s="89"/>
    </row>
    <row r="151" spans="1:33" ht="12.75" customHeight="1">
      <c r="A151" s="124"/>
      <c r="B151" s="24"/>
      <c r="C151" s="24"/>
      <c r="D151" s="24"/>
      <c r="E151" s="24"/>
      <c r="F151" s="24"/>
      <c r="G151" s="124"/>
      <c r="H151" s="88"/>
      <c r="I151" s="88" t="s">
        <v>1085</v>
      </c>
      <c r="J151" s="88"/>
      <c r="K151" s="88"/>
      <c r="L151" s="24"/>
      <c r="M151" s="24"/>
      <c r="N151" s="24"/>
      <c r="O151" s="24"/>
      <c r="P151" s="24"/>
      <c r="Q151" s="24"/>
      <c r="R151" s="24"/>
      <c r="S151" s="24"/>
      <c r="T151" s="24"/>
      <c r="U151" s="24"/>
      <c r="V151" s="24"/>
      <c r="W151" s="24"/>
      <c r="X151" s="24"/>
      <c r="Y151" s="24"/>
      <c r="Z151" s="24"/>
      <c r="AA151" s="24"/>
      <c r="AB151" s="24"/>
      <c r="AC151" s="24"/>
      <c r="AD151" s="24"/>
      <c r="AE151" s="89"/>
      <c r="AF151" s="89"/>
      <c r="AG151" s="89"/>
    </row>
    <row r="152" spans="1:33" ht="12.75" customHeight="1">
      <c r="A152" s="124"/>
      <c r="B152" s="24"/>
      <c r="C152" s="88" t="s">
        <v>1070</v>
      </c>
      <c r="D152" s="24"/>
      <c r="E152" s="24"/>
      <c r="F152" s="24"/>
      <c r="G152" s="124"/>
      <c r="H152" s="88"/>
      <c r="I152" s="88" t="s">
        <v>1074</v>
      </c>
      <c r="J152" s="88"/>
      <c r="K152" s="88"/>
      <c r="L152" s="24"/>
      <c r="M152" s="24"/>
      <c r="N152" s="24"/>
      <c r="O152" s="24"/>
      <c r="P152" s="24"/>
      <c r="Q152" s="24"/>
      <c r="R152" s="24"/>
      <c r="S152" s="24"/>
      <c r="T152" s="24"/>
      <c r="U152" s="24"/>
      <c r="V152" s="24"/>
      <c r="W152" s="24"/>
      <c r="X152" s="24"/>
      <c r="Y152" s="24"/>
      <c r="Z152" s="24"/>
      <c r="AA152" s="24"/>
      <c r="AB152" s="24"/>
      <c r="AC152" s="24"/>
      <c r="AD152" s="24"/>
      <c r="AE152" s="89"/>
      <c r="AF152" s="89"/>
      <c r="AG152" s="89"/>
    </row>
    <row r="153" spans="1:33" ht="12.75" customHeight="1">
      <c r="A153" s="124"/>
      <c r="B153" s="24"/>
      <c r="C153" s="88" t="s">
        <v>1068</v>
      </c>
      <c r="D153" s="88"/>
      <c r="E153" s="88"/>
      <c r="F153" s="88"/>
      <c r="G153" s="124"/>
      <c r="H153" s="88"/>
      <c r="I153" s="88" t="s">
        <v>1086</v>
      </c>
      <c r="J153" s="88"/>
      <c r="K153" s="88"/>
      <c r="L153" s="24"/>
      <c r="M153" s="24"/>
      <c r="N153" s="24"/>
      <c r="O153" s="24"/>
      <c r="P153" s="24"/>
      <c r="Q153" s="24"/>
      <c r="R153" s="24"/>
      <c r="S153" s="24"/>
      <c r="T153" s="24"/>
      <c r="U153" s="24"/>
      <c r="V153" s="24"/>
      <c r="W153" s="24"/>
      <c r="X153" s="24"/>
      <c r="Y153" s="24"/>
      <c r="Z153" s="24"/>
      <c r="AA153" s="24"/>
      <c r="AB153" s="24"/>
      <c r="AC153" s="24"/>
      <c r="AD153" s="24"/>
      <c r="AE153" s="89"/>
      <c r="AF153" s="89"/>
      <c r="AG153" s="89"/>
    </row>
    <row r="154" spans="1:33" ht="12.75" customHeight="1">
      <c r="A154" s="124"/>
      <c r="B154" s="24"/>
      <c r="C154" s="87" t="s">
        <v>1071</v>
      </c>
      <c r="D154" s="88"/>
      <c r="E154" s="88"/>
      <c r="F154" s="88"/>
      <c r="G154" s="124"/>
      <c r="H154" s="88"/>
      <c r="I154" s="88" t="s">
        <v>1087</v>
      </c>
      <c r="J154" s="88"/>
      <c r="K154" s="88"/>
      <c r="L154" s="24"/>
      <c r="M154" s="24"/>
      <c r="N154" s="24"/>
      <c r="O154" s="24"/>
      <c r="P154" s="24"/>
      <c r="Q154" s="24"/>
      <c r="R154" s="24"/>
      <c r="S154" s="24"/>
      <c r="T154" s="24"/>
      <c r="U154" s="24"/>
      <c r="V154" s="24"/>
      <c r="W154" s="24"/>
      <c r="X154" s="24"/>
      <c r="Y154" s="24"/>
      <c r="Z154" s="24"/>
      <c r="AA154" s="24"/>
      <c r="AB154" s="24"/>
      <c r="AC154" s="24"/>
      <c r="AD154" s="24"/>
      <c r="AE154" s="89"/>
      <c r="AF154" s="89"/>
      <c r="AG154" s="89"/>
    </row>
    <row r="155" spans="1:33" ht="12.75" customHeight="1">
      <c r="A155" s="124"/>
      <c r="B155" s="24"/>
      <c r="C155" s="88" t="s">
        <v>1072</v>
      </c>
      <c r="D155" s="88"/>
      <c r="E155" s="88"/>
      <c r="F155" s="88"/>
      <c r="G155" s="124"/>
      <c r="H155" s="88"/>
      <c r="I155" s="88" t="s">
        <v>1101</v>
      </c>
      <c r="J155" s="88"/>
      <c r="K155" s="88"/>
      <c r="L155" s="24"/>
      <c r="M155" s="24"/>
      <c r="N155" s="24"/>
      <c r="O155" s="24"/>
      <c r="P155" s="24"/>
      <c r="Q155" s="24"/>
      <c r="R155" s="24"/>
      <c r="S155" s="24"/>
      <c r="T155" s="24"/>
      <c r="U155" s="24"/>
      <c r="V155" s="24"/>
      <c r="W155" s="24"/>
      <c r="X155" s="24"/>
      <c r="Y155" s="24"/>
      <c r="Z155" s="24"/>
      <c r="AA155" s="24"/>
      <c r="AB155" s="24"/>
      <c r="AC155" s="24"/>
      <c r="AD155" s="24"/>
      <c r="AE155" s="89"/>
      <c r="AF155" s="89"/>
      <c r="AG155" s="89"/>
    </row>
    <row r="156" spans="1:33" ht="12.75" customHeight="1">
      <c r="A156" s="124"/>
      <c r="B156" s="24"/>
      <c r="C156" s="88"/>
      <c r="D156" s="88"/>
      <c r="E156" s="88"/>
      <c r="F156" s="88"/>
      <c r="G156" s="124"/>
      <c r="H156" s="88"/>
      <c r="I156" s="88" t="s">
        <v>1088</v>
      </c>
      <c r="J156" s="88"/>
      <c r="K156" s="88"/>
      <c r="L156" s="24"/>
      <c r="M156" s="24"/>
      <c r="N156" s="24"/>
      <c r="O156" s="24"/>
      <c r="P156" s="24"/>
      <c r="Q156" s="24"/>
      <c r="R156" s="24"/>
      <c r="S156" s="24"/>
      <c r="T156" s="24"/>
      <c r="U156" s="24"/>
      <c r="V156" s="24"/>
      <c r="W156" s="24"/>
      <c r="X156" s="24"/>
      <c r="Y156" s="24"/>
      <c r="Z156" s="24"/>
      <c r="AA156" s="24"/>
      <c r="AB156" s="24"/>
      <c r="AC156" s="24"/>
      <c r="AD156" s="24"/>
      <c r="AE156" s="89"/>
      <c r="AF156" s="89"/>
      <c r="AG156" s="89"/>
    </row>
    <row r="157" spans="1:33" ht="8.25" customHeight="1">
      <c r="A157" s="1256">
        <v>21</v>
      </c>
      <c r="B157" s="1200">
        <f>B141+1</f>
        <v>21</v>
      </c>
      <c r="C157" s="1203" t="str">
        <f>IFERROR(VLOOKUP($A157,作業員情報!$A$4:$AE$53,4,0)&amp;"　"&amp;VLOOKUP($A157,作業員情報!$A$4:$AE$53,5,0),"")</f>
        <v>　</v>
      </c>
      <c r="D157" s="599" t="str">
        <f>IFERROR(VLOOKUP($A157,作業員情報!$A$4:$AE$53,7,0),"")&amp;""</f>
        <v/>
      </c>
      <c r="E157" s="1206" t="str">
        <f>IFERROR(VLOOKUP($A157,作業員情報!$A$4:$AE$53,8,0),"")&amp;""</f>
        <v/>
      </c>
      <c r="F157" s="1209">
        <f>IFERROR(VLOOKUP($A157,作業員情報!$A$4:$AE$53,9,0),"")</f>
        <v>0</v>
      </c>
      <c r="G157" s="599" t="str">
        <f>IFERROR(VLOOKUP($A157,作業員情報!$A$4:$AE$53,11,0),"")&amp;""</f>
        <v/>
      </c>
      <c r="H157" s="1161"/>
      <c r="I157" s="1156" t="str">
        <f>IFERROR(VLOOKUP($A157,作業員情報!$A$4:$AE$53,18,0),"")&amp;""</f>
        <v/>
      </c>
      <c r="J157" s="1166" t="str">
        <f>IFERROR(VLOOKUP($A157,作業員情報!$A$4:$AE$53,15,0),"")&amp;""</f>
        <v/>
      </c>
      <c r="K157" s="1167"/>
      <c r="L157" s="1167"/>
      <c r="M157" s="1167"/>
      <c r="N157" s="1167"/>
      <c r="O157" s="1216" t="str">
        <f>IFERROR(VLOOKUP($A157,作業員情報!$A$4:$AE$53,16,0),"")&amp;""</f>
        <v/>
      </c>
      <c r="P157" s="1217"/>
      <c r="Q157" s="1217"/>
      <c r="R157" s="1217"/>
      <c r="S157" s="1218"/>
      <c r="T157" s="1217" t="str">
        <f>IFERROR(VLOOKUP($A157,作業員情報!$A$4:$AE$53,17,0),"")&amp;""</f>
        <v/>
      </c>
      <c r="U157" s="1217"/>
      <c r="V157" s="1217"/>
      <c r="W157" s="1217"/>
      <c r="X157" s="1218"/>
      <c r="Y157" s="1172" t="s">
        <v>888</v>
      </c>
      <c r="Z157" s="1173"/>
      <c r="AA157" s="1173"/>
      <c r="AB157" s="1173"/>
      <c r="AC157" s="1173"/>
      <c r="AD157" s="1174"/>
    </row>
    <row r="158" spans="1:33" ht="8.25" customHeight="1">
      <c r="A158" s="1254"/>
      <c r="B158" s="1201"/>
      <c r="C158" s="1204"/>
      <c r="D158" s="1205"/>
      <c r="E158" s="1207"/>
      <c r="F158" s="1210"/>
      <c r="G158" s="601"/>
      <c r="H158" s="1162"/>
      <c r="I158" s="1157"/>
      <c r="J158" s="1168"/>
      <c r="K158" s="1169"/>
      <c r="L158" s="1169"/>
      <c r="M158" s="1169"/>
      <c r="N158" s="1169"/>
      <c r="O158" s="1219"/>
      <c r="P158" s="1220"/>
      <c r="Q158" s="1220"/>
      <c r="R158" s="1220"/>
      <c r="S158" s="1221"/>
      <c r="T158" s="1220"/>
      <c r="U158" s="1220"/>
      <c r="V158" s="1220"/>
      <c r="W158" s="1220"/>
      <c r="X158" s="1221"/>
      <c r="Y158" s="1175"/>
      <c r="Z158" s="1176"/>
      <c r="AA158" s="1176"/>
      <c r="AB158" s="1176"/>
      <c r="AC158" s="1176"/>
      <c r="AD158" s="1177"/>
    </row>
    <row r="159" spans="1:33" ht="8.25" customHeight="1">
      <c r="A159" s="1254"/>
      <c r="B159" s="1201"/>
      <c r="C159" s="1159" t="str">
        <f>IFERROR(VLOOKUP($A157,作業員情報!$A$4:$AE$53,2,0)&amp;"　"&amp;VLOOKUP($A157,作業員情報!$A$4:$AE$53,3,0),"")</f>
        <v>　</v>
      </c>
      <c r="D159" s="1205"/>
      <c r="E159" s="1207"/>
      <c r="F159" s="1211"/>
      <c r="G159" s="599" t="str">
        <f>IFERROR(VLOOKUP($A157,作業員情報!$A$4:$AE$53,12,0),"")&amp;""</f>
        <v/>
      </c>
      <c r="H159" s="1161"/>
      <c r="I159" s="1158"/>
      <c r="J159" s="1168"/>
      <c r="K159" s="1169"/>
      <c r="L159" s="1169"/>
      <c r="M159" s="1169"/>
      <c r="N159" s="1169"/>
      <c r="O159" s="1219"/>
      <c r="P159" s="1220"/>
      <c r="Q159" s="1220"/>
      <c r="R159" s="1220"/>
      <c r="S159" s="1221"/>
      <c r="T159" s="1220"/>
      <c r="U159" s="1220"/>
      <c r="V159" s="1220"/>
      <c r="W159" s="1220"/>
      <c r="X159" s="1221"/>
      <c r="Y159" s="1178"/>
      <c r="Z159" s="1179"/>
      <c r="AA159" s="1179"/>
      <c r="AB159" s="1179"/>
      <c r="AC159" s="1179"/>
      <c r="AD159" s="1180"/>
    </row>
    <row r="160" spans="1:33" ht="8.25" customHeight="1">
      <c r="A160" s="1254"/>
      <c r="B160" s="1201"/>
      <c r="C160" s="1160"/>
      <c r="D160" s="1205"/>
      <c r="E160" s="1207"/>
      <c r="F160" s="1163" t="str">
        <f ca="1">IFERROR(VLOOKUP($A157,作業員情報!$A$4:$AE$53,10,0),"")</f>
        <v/>
      </c>
      <c r="G160" s="601"/>
      <c r="H160" s="1162"/>
      <c r="I160" s="1157" t="str">
        <f>IFERROR(VLOOKUP($A157,作業員情報!$A$4:$AE$53,19,0),"")&amp;""</f>
        <v/>
      </c>
      <c r="J160" s="1168"/>
      <c r="K160" s="1169"/>
      <c r="L160" s="1169"/>
      <c r="M160" s="1169"/>
      <c r="N160" s="1169"/>
      <c r="O160" s="1219"/>
      <c r="P160" s="1220"/>
      <c r="Q160" s="1220"/>
      <c r="R160" s="1220"/>
      <c r="S160" s="1221"/>
      <c r="T160" s="1220"/>
      <c r="U160" s="1220"/>
      <c r="V160" s="1220"/>
      <c r="W160" s="1220"/>
      <c r="X160" s="1221"/>
      <c r="Y160" s="1172" t="s">
        <v>890</v>
      </c>
      <c r="Z160" s="1173"/>
      <c r="AA160" s="1173"/>
      <c r="AB160" s="1173"/>
      <c r="AC160" s="1173"/>
      <c r="AD160" s="1174"/>
    </row>
    <row r="161" spans="1:30" ht="8.25" customHeight="1">
      <c r="A161" s="1254"/>
      <c r="B161" s="1201"/>
      <c r="C161" s="1154" t="str">
        <f>IFERROR(VLOOKUP($A157,作業員情報!$A$4:$AE$53,6,0),"")&amp;""</f>
        <v/>
      </c>
      <c r="D161" s="1205"/>
      <c r="E161" s="1207"/>
      <c r="F161" s="1163"/>
      <c r="G161" s="599" t="str">
        <f>IFERROR(VLOOKUP($A157,作業員情報!$A$4:$AE$53,13,0),"")&amp;""</f>
        <v/>
      </c>
      <c r="H161" s="1156" t="str">
        <f>IFERROR(VLOOKUP($A157,作業員情報!$A$4:$AE$53,14,0),"")&amp;""</f>
        <v/>
      </c>
      <c r="I161" s="1157"/>
      <c r="J161" s="1168"/>
      <c r="K161" s="1169"/>
      <c r="L161" s="1169"/>
      <c r="M161" s="1169"/>
      <c r="N161" s="1169"/>
      <c r="O161" s="1219"/>
      <c r="P161" s="1220"/>
      <c r="Q161" s="1220"/>
      <c r="R161" s="1220"/>
      <c r="S161" s="1221"/>
      <c r="T161" s="1220"/>
      <c r="U161" s="1220"/>
      <c r="V161" s="1220"/>
      <c r="W161" s="1220"/>
      <c r="X161" s="1221"/>
      <c r="Y161" s="1175"/>
      <c r="Z161" s="1176"/>
      <c r="AA161" s="1176"/>
      <c r="AB161" s="1176"/>
      <c r="AC161" s="1176"/>
      <c r="AD161" s="1177"/>
    </row>
    <row r="162" spans="1:30" ht="8.25" customHeight="1">
      <c r="A162" s="1257"/>
      <c r="B162" s="1202"/>
      <c r="C162" s="1155"/>
      <c r="D162" s="601"/>
      <c r="E162" s="1208"/>
      <c r="F162" s="1164"/>
      <c r="G162" s="601"/>
      <c r="H162" s="1158"/>
      <c r="I162" s="1158"/>
      <c r="J162" s="1170"/>
      <c r="K162" s="1171"/>
      <c r="L162" s="1171"/>
      <c r="M162" s="1171"/>
      <c r="N162" s="1171"/>
      <c r="O162" s="1222"/>
      <c r="P162" s="1223"/>
      <c r="Q162" s="1223"/>
      <c r="R162" s="1223"/>
      <c r="S162" s="1224"/>
      <c r="T162" s="1223"/>
      <c r="U162" s="1223"/>
      <c r="V162" s="1223"/>
      <c r="W162" s="1223"/>
      <c r="X162" s="1224"/>
      <c r="Y162" s="1178"/>
      <c r="Z162" s="1179"/>
      <c r="AA162" s="1179"/>
      <c r="AB162" s="1179"/>
      <c r="AC162" s="1179"/>
      <c r="AD162" s="1180"/>
    </row>
    <row r="163" spans="1:30" ht="8.25" customHeight="1">
      <c r="A163" s="1256">
        <v>22</v>
      </c>
      <c r="B163" s="1200">
        <f>B157+1</f>
        <v>22</v>
      </c>
      <c r="C163" s="1203" t="str">
        <f>IFERROR(VLOOKUP($A163,作業員情報!$A$4:$AE$53,4,0)&amp;"　"&amp;VLOOKUP($A163,作業員情報!$A$4:$AE$53,5,0),"")</f>
        <v>　</v>
      </c>
      <c r="D163" s="599" t="str">
        <f>IFERROR(VLOOKUP($A163,作業員情報!$A$4:$AE$53,7,0),"")&amp;""</f>
        <v/>
      </c>
      <c r="E163" s="1206" t="str">
        <f>IFERROR(VLOOKUP($A163,作業員情報!$A$4:$AE$53,8,0),"")&amp;""</f>
        <v/>
      </c>
      <c r="F163" s="1209">
        <f>IFERROR(VLOOKUP($A163,作業員情報!$A$4:$AE$53,9,0),"")</f>
        <v>0</v>
      </c>
      <c r="G163" s="599" t="str">
        <f>IFERROR(VLOOKUP($A163,作業員情報!$A$4:$AE$53,11,0),"")&amp;""</f>
        <v/>
      </c>
      <c r="H163" s="1161"/>
      <c r="I163" s="1156" t="str">
        <f>IFERROR(VLOOKUP($A163,作業員情報!$A$4:$AE$53,18,0),"")&amp;""</f>
        <v/>
      </c>
      <c r="J163" s="1166" t="str">
        <f>IFERROR(VLOOKUP($A163,作業員情報!$A$4:$AE$53,15,0),"")&amp;""</f>
        <v/>
      </c>
      <c r="K163" s="1167"/>
      <c r="L163" s="1167"/>
      <c r="M163" s="1167"/>
      <c r="N163" s="1167"/>
      <c r="O163" s="1216" t="str">
        <f>IFERROR(VLOOKUP($A163,作業員情報!$A$4:$AE$53,16,0),"")&amp;""</f>
        <v/>
      </c>
      <c r="P163" s="1217"/>
      <c r="Q163" s="1217"/>
      <c r="R163" s="1217"/>
      <c r="S163" s="1218"/>
      <c r="T163" s="1217" t="str">
        <f>IFERROR(VLOOKUP($A163,作業員情報!$A$4:$AE$53,17,0),"")&amp;""</f>
        <v/>
      </c>
      <c r="U163" s="1217"/>
      <c r="V163" s="1217"/>
      <c r="W163" s="1217"/>
      <c r="X163" s="1218"/>
      <c r="Y163" s="1172" t="s">
        <v>890</v>
      </c>
      <c r="Z163" s="1173"/>
      <c r="AA163" s="1173"/>
      <c r="AB163" s="1173"/>
      <c r="AC163" s="1173"/>
      <c r="AD163" s="1174"/>
    </row>
    <row r="164" spans="1:30" ht="8.25" customHeight="1">
      <c r="A164" s="1254"/>
      <c r="B164" s="1201"/>
      <c r="C164" s="1204"/>
      <c r="D164" s="1205"/>
      <c r="E164" s="1207"/>
      <c r="F164" s="1210"/>
      <c r="G164" s="601"/>
      <c r="H164" s="1162"/>
      <c r="I164" s="1157"/>
      <c r="J164" s="1168"/>
      <c r="K164" s="1169"/>
      <c r="L164" s="1169"/>
      <c r="M164" s="1169"/>
      <c r="N164" s="1169"/>
      <c r="O164" s="1219"/>
      <c r="P164" s="1220"/>
      <c r="Q164" s="1220"/>
      <c r="R164" s="1220"/>
      <c r="S164" s="1221"/>
      <c r="T164" s="1220"/>
      <c r="U164" s="1220"/>
      <c r="V164" s="1220"/>
      <c r="W164" s="1220"/>
      <c r="X164" s="1221"/>
      <c r="Y164" s="1175"/>
      <c r="Z164" s="1176"/>
      <c r="AA164" s="1176"/>
      <c r="AB164" s="1176"/>
      <c r="AC164" s="1176"/>
      <c r="AD164" s="1177"/>
    </row>
    <row r="165" spans="1:30" ht="8.25" customHeight="1">
      <c r="A165" s="1254"/>
      <c r="B165" s="1201"/>
      <c r="C165" s="1159" t="str">
        <f>IFERROR(VLOOKUP($A163,作業員情報!$A$4:$AE$53,2,0)&amp;"　"&amp;VLOOKUP($A163,作業員情報!$A$4:$AE$53,3,0),"")</f>
        <v>　</v>
      </c>
      <c r="D165" s="1205"/>
      <c r="E165" s="1207"/>
      <c r="F165" s="1211"/>
      <c r="G165" s="599" t="str">
        <f>IFERROR(VLOOKUP($A163,作業員情報!$A$4:$AE$53,12,0),"")&amp;""</f>
        <v/>
      </c>
      <c r="H165" s="1161"/>
      <c r="I165" s="1158"/>
      <c r="J165" s="1168"/>
      <c r="K165" s="1169"/>
      <c r="L165" s="1169"/>
      <c r="M165" s="1169"/>
      <c r="N165" s="1169"/>
      <c r="O165" s="1219"/>
      <c r="P165" s="1220"/>
      <c r="Q165" s="1220"/>
      <c r="R165" s="1220"/>
      <c r="S165" s="1221"/>
      <c r="T165" s="1220"/>
      <c r="U165" s="1220"/>
      <c r="V165" s="1220"/>
      <c r="W165" s="1220"/>
      <c r="X165" s="1221"/>
      <c r="Y165" s="1178"/>
      <c r="Z165" s="1179"/>
      <c r="AA165" s="1179"/>
      <c r="AB165" s="1179"/>
      <c r="AC165" s="1179"/>
      <c r="AD165" s="1180"/>
    </row>
    <row r="166" spans="1:30" ht="8.25" customHeight="1">
      <c r="A166" s="1254"/>
      <c r="B166" s="1201"/>
      <c r="C166" s="1160"/>
      <c r="D166" s="1205"/>
      <c r="E166" s="1207"/>
      <c r="F166" s="1163" t="str">
        <f ca="1">IFERROR(VLOOKUP($A163,作業員情報!$A$4:$AE$53,10,0),"")</f>
        <v/>
      </c>
      <c r="G166" s="601"/>
      <c r="H166" s="1162"/>
      <c r="I166" s="1157" t="str">
        <f>IFERROR(VLOOKUP($A163,作業員情報!$A$4:$AE$53,19,0),"")&amp;""</f>
        <v/>
      </c>
      <c r="J166" s="1168"/>
      <c r="K166" s="1169"/>
      <c r="L166" s="1169"/>
      <c r="M166" s="1169"/>
      <c r="N166" s="1169"/>
      <c r="O166" s="1219"/>
      <c r="P166" s="1220"/>
      <c r="Q166" s="1220"/>
      <c r="R166" s="1220"/>
      <c r="S166" s="1221"/>
      <c r="T166" s="1220"/>
      <c r="U166" s="1220"/>
      <c r="V166" s="1220"/>
      <c r="W166" s="1220"/>
      <c r="X166" s="1221"/>
      <c r="Y166" s="1172" t="s">
        <v>890</v>
      </c>
      <c r="Z166" s="1173"/>
      <c r="AA166" s="1173"/>
      <c r="AB166" s="1173"/>
      <c r="AC166" s="1173"/>
      <c r="AD166" s="1174"/>
    </row>
    <row r="167" spans="1:30" ht="8.25" customHeight="1">
      <c r="A167" s="1254"/>
      <c r="B167" s="1201"/>
      <c r="C167" s="1154" t="str">
        <f>IFERROR(VLOOKUP($A163,作業員情報!$A$4:$AE$53,6,0),"")&amp;""</f>
        <v/>
      </c>
      <c r="D167" s="1205"/>
      <c r="E167" s="1207"/>
      <c r="F167" s="1163"/>
      <c r="G167" s="599" t="str">
        <f>IFERROR(VLOOKUP($A163,作業員情報!$A$4:$AE$53,13,0),"")&amp;""</f>
        <v/>
      </c>
      <c r="H167" s="1156" t="str">
        <f>IFERROR(VLOOKUP($A163,作業員情報!$A$4:$AE$53,14,0),"")&amp;""</f>
        <v/>
      </c>
      <c r="I167" s="1157"/>
      <c r="J167" s="1168"/>
      <c r="K167" s="1169"/>
      <c r="L167" s="1169"/>
      <c r="M167" s="1169"/>
      <c r="N167" s="1169"/>
      <c r="O167" s="1219"/>
      <c r="P167" s="1220"/>
      <c r="Q167" s="1220"/>
      <c r="R167" s="1220"/>
      <c r="S167" s="1221"/>
      <c r="T167" s="1220"/>
      <c r="U167" s="1220"/>
      <c r="V167" s="1220"/>
      <c r="W167" s="1220"/>
      <c r="X167" s="1221"/>
      <c r="Y167" s="1175"/>
      <c r="Z167" s="1176"/>
      <c r="AA167" s="1176"/>
      <c r="AB167" s="1176"/>
      <c r="AC167" s="1176"/>
      <c r="AD167" s="1177"/>
    </row>
    <row r="168" spans="1:30" ht="8.25" customHeight="1">
      <c r="A168" s="1257"/>
      <c r="B168" s="1202"/>
      <c r="C168" s="1155"/>
      <c r="D168" s="601"/>
      <c r="E168" s="1208"/>
      <c r="F168" s="1164"/>
      <c r="G168" s="601"/>
      <c r="H168" s="1158"/>
      <c r="I168" s="1158"/>
      <c r="J168" s="1170"/>
      <c r="K168" s="1171"/>
      <c r="L168" s="1171"/>
      <c r="M168" s="1171"/>
      <c r="N168" s="1171"/>
      <c r="O168" s="1222"/>
      <c r="P168" s="1223"/>
      <c r="Q168" s="1223"/>
      <c r="R168" s="1223"/>
      <c r="S168" s="1224"/>
      <c r="T168" s="1223"/>
      <c r="U168" s="1223"/>
      <c r="V168" s="1223"/>
      <c r="W168" s="1223"/>
      <c r="X168" s="1224"/>
      <c r="Y168" s="1178"/>
      <c r="Z168" s="1179"/>
      <c r="AA168" s="1179"/>
      <c r="AB168" s="1179"/>
      <c r="AC168" s="1179"/>
      <c r="AD168" s="1180"/>
    </row>
    <row r="169" spans="1:30" ht="8.25" customHeight="1">
      <c r="A169" s="1256">
        <v>23</v>
      </c>
      <c r="B169" s="1200">
        <f>B163+1</f>
        <v>23</v>
      </c>
      <c r="C169" s="1203" t="str">
        <f>IFERROR(VLOOKUP($A169,作業員情報!$A$4:$AE$53,4,0)&amp;"　"&amp;VLOOKUP($A169,作業員情報!$A$4:$AE$53,5,0),"")</f>
        <v>　</v>
      </c>
      <c r="D169" s="599" t="str">
        <f>IFERROR(VLOOKUP($A169,作業員情報!$A$4:$AE$53,7,0),"")&amp;""</f>
        <v/>
      </c>
      <c r="E169" s="1206" t="str">
        <f>IFERROR(VLOOKUP($A169,作業員情報!$A$4:$AE$53,8,0),"")&amp;""</f>
        <v/>
      </c>
      <c r="F169" s="1209">
        <f>IFERROR(VLOOKUP($A169,作業員情報!$A$4:$AE$53,9,0),"")</f>
        <v>0</v>
      </c>
      <c r="G169" s="599" t="str">
        <f>IFERROR(VLOOKUP($A169,作業員情報!$A$4:$AE$53,11,0),"")&amp;""</f>
        <v/>
      </c>
      <c r="H169" s="1161"/>
      <c r="I169" s="1156" t="str">
        <f>IFERROR(VLOOKUP($A169,作業員情報!$A$4:$AE$53,18,0),"")&amp;""</f>
        <v/>
      </c>
      <c r="J169" s="1166" t="str">
        <f>IFERROR(VLOOKUP($A169,作業員情報!$A$4:$AE$53,15,0),"")&amp;""</f>
        <v/>
      </c>
      <c r="K169" s="1167"/>
      <c r="L169" s="1167"/>
      <c r="M169" s="1167"/>
      <c r="N169" s="1167"/>
      <c r="O169" s="1216" t="str">
        <f>IFERROR(VLOOKUP($A169,作業員情報!$A$4:$AE$53,16,0),"")&amp;""</f>
        <v/>
      </c>
      <c r="P169" s="1217"/>
      <c r="Q169" s="1217"/>
      <c r="R169" s="1217"/>
      <c r="S169" s="1218"/>
      <c r="T169" s="1217" t="str">
        <f>IFERROR(VLOOKUP($A169,作業員情報!$A$4:$AE$53,17,0),"")&amp;""</f>
        <v/>
      </c>
      <c r="U169" s="1217"/>
      <c r="V169" s="1217"/>
      <c r="W169" s="1217"/>
      <c r="X169" s="1218"/>
      <c r="Y169" s="1172" t="s">
        <v>890</v>
      </c>
      <c r="Z169" s="1173"/>
      <c r="AA169" s="1173"/>
      <c r="AB169" s="1173"/>
      <c r="AC169" s="1173"/>
      <c r="AD169" s="1174"/>
    </row>
    <row r="170" spans="1:30" ht="8.25" customHeight="1">
      <c r="A170" s="1254"/>
      <c r="B170" s="1201"/>
      <c r="C170" s="1204"/>
      <c r="D170" s="1205"/>
      <c r="E170" s="1207"/>
      <c r="F170" s="1210"/>
      <c r="G170" s="601"/>
      <c r="H170" s="1162"/>
      <c r="I170" s="1157"/>
      <c r="J170" s="1168"/>
      <c r="K170" s="1169"/>
      <c r="L170" s="1169"/>
      <c r="M170" s="1169"/>
      <c r="N170" s="1169"/>
      <c r="O170" s="1219"/>
      <c r="P170" s="1220"/>
      <c r="Q170" s="1220"/>
      <c r="R170" s="1220"/>
      <c r="S170" s="1221"/>
      <c r="T170" s="1220"/>
      <c r="U170" s="1220"/>
      <c r="V170" s="1220"/>
      <c r="W170" s="1220"/>
      <c r="X170" s="1221"/>
      <c r="Y170" s="1175"/>
      <c r="Z170" s="1176"/>
      <c r="AA170" s="1176"/>
      <c r="AB170" s="1176"/>
      <c r="AC170" s="1176"/>
      <c r="AD170" s="1177"/>
    </row>
    <row r="171" spans="1:30" ht="8.25" customHeight="1">
      <c r="A171" s="1254"/>
      <c r="B171" s="1201"/>
      <c r="C171" s="1159" t="str">
        <f>IFERROR(VLOOKUP($A169,作業員情報!$A$4:$AE$53,2,0)&amp;"　"&amp;VLOOKUP($A169,作業員情報!$A$4:$AE$53,3,0),"")</f>
        <v>　</v>
      </c>
      <c r="D171" s="1205"/>
      <c r="E171" s="1207"/>
      <c r="F171" s="1211"/>
      <c r="G171" s="599" t="str">
        <f>IFERROR(VLOOKUP($A169,作業員情報!$A$4:$AE$53,12,0),"")&amp;""</f>
        <v/>
      </c>
      <c r="H171" s="1161"/>
      <c r="I171" s="1158"/>
      <c r="J171" s="1168"/>
      <c r="K171" s="1169"/>
      <c r="L171" s="1169"/>
      <c r="M171" s="1169"/>
      <c r="N171" s="1169"/>
      <c r="O171" s="1219"/>
      <c r="P171" s="1220"/>
      <c r="Q171" s="1220"/>
      <c r="R171" s="1220"/>
      <c r="S171" s="1221"/>
      <c r="T171" s="1220"/>
      <c r="U171" s="1220"/>
      <c r="V171" s="1220"/>
      <c r="W171" s="1220"/>
      <c r="X171" s="1221"/>
      <c r="Y171" s="1178"/>
      <c r="Z171" s="1179"/>
      <c r="AA171" s="1179"/>
      <c r="AB171" s="1179"/>
      <c r="AC171" s="1179"/>
      <c r="AD171" s="1180"/>
    </row>
    <row r="172" spans="1:30" ht="8.25" customHeight="1">
      <c r="A172" s="1254"/>
      <c r="B172" s="1201"/>
      <c r="C172" s="1160"/>
      <c r="D172" s="1205"/>
      <c r="E172" s="1207"/>
      <c r="F172" s="1163" t="str">
        <f ca="1">IFERROR(VLOOKUP($A169,作業員情報!$A$4:$AE$53,10,0),"")</f>
        <v/>
      </c>
      <c r="G172" s="601"/>
      <c r="H172" s="1162"/>
      <c r="I172" s="1157" t="str">
        <f>IFERROR(VLOOKUP($A169,作業員情報!$A$4:$AE$53,19,0),"")&amp;""</f>
        <v/>
      </c>
      <c r="J172" s="1168"/>
      <c r="K172" s="1169"/>
      <c r="L172" s="1169"/>
      <c r="M172" s="1169"/>
      <c r="N172" s="1169"/>
      <c r="O172" s="1219"/>
      <c r="P172" s="1220"/>
      <c r="Q172" s="1220"/>
      <c r="R172" s="1220"/>
      <c r="S172" s="1221"/>
      <c r="T172" s="1220"/>
      <c r="U172" s="1220"/>
      <c r="V172" s="1220"/>
      <c r="W172" s="1220"/>
      <c r="X172" s="1221"/>
      <c r="Y172" s="1172" t="s">
        <v>890</v>
      </c>
      <c r="Z172" s="1173"/>
      <c r="AA172" s="1173"/>
      <c r="AB172" s="1173"/>
      <c r="AC172" s="1173"/>
      <c r="AD172" s="1174"/>
    </row>
    <row r="173" spans="1:30" ht="8.25" customHeight="1">
      <c r="A173" s="1254"/>
      <c r="B173" s="1201"/>
      <c r="C173" s="1154" t="str">
        <f>IFERROR(VLOOKUP($A169,作業員情報!$A$4:$AE$53,6,0),"")&amp;""</f>
        <v/>
      </c>
      <c r="D173" s="1205"/>
      <c r="E173" s="1207"/>
      <c r="F173" s="1163"/>
      <c r="G173" s="599" t="str">
        <f>IFERROR(VLOOKUP($A169,作業員情報!$A$4:$AE$53,13,0),"")&amp;""</f>
        <v/>
      </c>
      <c r="H173" s="1156" t="str">
        <f>IFERROR(VLOOKUP($A169,作業員情報!$A$4:$AE$53,14,0),"")&amp;""</f>
        <v/>
      </c>
      <c r="I173" s="1157"/>
      <c r="J173" s="1168"/>
      <c r="K173" s="1169"/>
      <c r="L173" s="1169"/>
      <c r="M173" s="1169"/>
      <c r="N173" s="1169"/>
      <c r="O173" s="1219"/>
      <c r="P173" s="1220"/>
      <c r="Q173" s="1220"/>
      <c r="R173" s="1220"/>
      <c r="S173" s="1221"/>
      <c r="T173" s="1220"/>
      <c r="U173" s="1220"/>
      <c r="V173" s="1220"/>
      <c r="W173" s="1220"/>
      <c r="X173" s="1221"/>
      <c r="Y173" s="1175"/>
      <c r="Z173" s="1176"/>
      <c r="AA173" s="1176"/>
      <c r="AB173" s="1176"/>
      <c r="AC173" s="1176"/>
      <c r="AD173" s="1177"/>
    </row>
    <row r="174" spans="1:30" ht="8.25" customHeight="1">
      <c r="A174" s="1257"/>
      <c r="B174" s="1202"/>
      <c r="C174" s="1155"/>
      <c r="D174" s="601"/>
      <c r="E174" s="1208"/>
      <c r="F174" s="1164"/>
      <c r="G174" s="601"/>
      <c r="H174" s="1158"/>
      <c r="I174" s="1158"/>
      <c r="J174" s="1170"/>
      <c r="K174" s="1171"/>
      <c r="L174" s="1171"/>
      <c r="M174" s="1171"/>
      <c r="N174" s="1171"/>
      <c r="O174" s="1222"/>
      <c r="P174" s="1223"/>
      <c r="Q174" s="1223"/>
      <c r="R174" s="1223"/>
      <c r="S174" s="1224"/>
      <c r="T174" s="1223"/>
      <c r="U174" s="1223"/>
      <c r="V174" s="1223"/>
      <c r="W174" s="1223"/>
      <c r="X174" s="1224"/>
      <c r="Y174" s="1178"/>
      <c r="Z174" s="1179"/>
      <c r="AA174" s="1179"/>
      <c r="AB174" s="1179"/>
      <c r="AC174" s="1179"/>
      <c r="AD174" s="1180"/>
    </row>
    <row r="175" spans="1:30" ht="8.25" customHeight="1">
      <c r="A175" s="1256">
        <v>24</v>
      </c>
      <c r="B175" s="1200">
        <f>B169+1</f>
        <v>24</v>
      </c>
      <c r="C175" s="1203" t="str">
        <f>IFERROR(VLOOKUP($A175,作業員情報!$A$4:$AE$53,4,0)&amp;"　"&amp;VLOOKUP($A175,作業員情報!$A$4:$AE$53,5,0),"")</f>
        <v>　</v>
      </c>
      <c r="D175" s="599" t="str">
        <f>IFERROR(VLOOKUP($A175,作業員情報!$A$4:$AE$53,7,0),"")&amp;""</f>
        <v/>
      </c>
      <c r="E175" s="1206" t="str">
        <f>IFERROR(VLOOKUP($A175,作業員情報!$A$4:$AE$53,8,0),"")&amp;""</f>
        <v/>
      </c>
      <c r="F175" s="1209">
        <f>IFERROR(VLOOKUP($A175,作業員情報!$A$4:$AE$53,9,0),"")</f>
        <v>0</v>
      </c>
      <c r="G175" s="599" t="str">
        <f>IFERROR(VLOOKUP($A175,作業員情報!$A$4:$AE$53,11,0),"")&amp;""</f>
        <v/>
      </c>
      <c r="H175" s="1161"/>
      <c r="I175" s="1156" t="str">
        <f>IFERROR(VLOOKUP($A175,作業員情報!$A$4:$AE$53,18,0),"")&amp;""</f>
        <v/>
      </c>
      <c r="J175" s="1166" t="str">
        <f>IFERROR(VLOOKUP($A175,作業員情報!$A$4:$AE$53,15,0),"")&amp;""</f>
        <v/>
      </c>
      <c r="K175" s="1167"/>
      <c r="L175" s="1167"/>
      <c r="M175" s="1167"/>
      <c r="N175" s="1167"/>
      <c r="O175" s="1216" t="str">
        <f>IFERROR(VLOOKUP($A175,作業員情報!$A$4:$AE$53,16,0),"")&amp;""</f>
        <v/>
      </c>
      <c r="P175" s="1217"/>
      <c r="Q175" s="1217"/>
      <c r="R175" s="1217"/>
      <c r="S175" s="1218"/>
      <c r="T175" s="1217" t="str">
        <f>IFERROR(VLOOKUP($A175,作業員情報!$A$4:$AE$53,17,0),"")&amp;""</f>
        <v/>
      </c>
      <c r="U175" s="1217"/>
      <c r="V175" s="1217"/>
      <c r="W175" s="1217"/>
      <c r="X175" s="1218"/>
      <c r="Y175" s="1172" t="s">
        <v>890</v>
      </c>
      <c r="Z175" s="1173"/>
      <c r="AA175" s="1173"/>
      <c r="AB175" s="1173"/>
      <c r="AC175" s="1173"/>
      <c r="AD175" s="1174"/>
    </row>
    <row r="176" spans="1:30" ht="8.25" customHeight="1">
      <c r="A176" s="1254"/>
      <c r="B176" s="1201"/>
      <c r="C176" s="1204"/>
      <c r="D176" s="1205"/>
      <c r="E176" s="1207"/>
      <c r="F176" s="1210"/>
      <c r="G176" s="601"/>
      <c r="H176" s="1162"/>
      <c r="I176" s="1157"/>
      <c r="J176" s="1168"/>
      <c r="K176" s="1169"/>
      <c r="L176" s="1169"/>
      <c r="M176" s="1169"/>
      <c r="N176" s="1169"/>
      <c r="O176" s="1219"/>
      <c r="P176" s="1220"/>
      <c r="Q176" s="1220"/>
      <c r="R176" s="1220"/>
      <c r="S176" s="1221"/>
      <c r="T176" s="1220"/>
      <c r="U176" s="1220"/>
      <c r="V176" s="1220"/>
      <c r="W176" s="1220"/>
      <c r="X176" s="1221"/>
      <c r="Y176" s="1175"/>
      <c r="Z176" s="1176"/>
      <c r="AA176" s="1176"/>
      <c r="AB176" s="1176"/>
      <c r="AC176" s="1176"/>
      <c r="AD176" s="1177"/>
    </row>
    <row r="177" spans="1:30" ht="8.25" customHeight="1">
      <c r="A177" s="1254"/>
      <c r="B177" s="1201"/>
      <c r="C177" s="1159" t="str">
        <f>IFERROR(VLOOKUP($A175,作業員情報!$A$4:$AE$53,2,0)&amp;"　"&amp;VLOOKUP($A175,作業員情報!$A$4:$AE$53,3,0),"")</f>
        <v>　</v>
      </c>
      <c r="D177" s="1205"/>
      <c r="E177" s="1207"/>
      <c r="F177" s="1211"/>
      <c r="G177" s="599" t="str">
        <f>IFERROR(VLOOKUP($A175,作業員情報!$A$4:$AE$53,12,0),"")&amp;""</f>
        <v/>
      </c>
      <c r="H177" s="1161"/>
      <c r="I177" s="1158"/>
      <c r="J177" s="1168"/>
      <c r="K177" s="1169"/>
      <c r="L177" s="1169"/>
      <c r="M177" s="1169"/>
      <c r="N177" s="1169"/>
      <c r="O177" s="1219"/>
      <c r="P177" s="1220"/>
      <c r="Q177" s="1220"/>
      <c r="R177" s="1220"/>
      <c r="S177" s="1221"/>
      <c r="T177" s="1220"/>
      <c r="U177" s="1220"/>
      <c r="V177" s="1220"/>
      <c r="W177" s="1220"/>
      <c r="X177" s="1221"/>
      <c r="Y177" s="1178"/>
      <c r="Z177" s="1179"/>
      <c r="AA177" s="1179"/>
      <c r="AB177" s="1179"/>
      <c r="AC177" s="1179"/>
      <c r="AD177" s="1180"/>
    </row>
    <row r="178" spans="1:30" ht="8.25" customHeight="1">
      <c r="A178" s="1254"/>
      <c r="B178" s="1201"/>
      <c r="C178" s="1160"/>
      <c r="D178" s="1205"/>
      <c r="E178" s="1207"/>
      <c r="F178" s="1163" t="str">
        <f ca="1">IFERROR(VLOOKUP($A175,作業員情報!$A$4:$AE$53,10,0),"")</f>
        <v/>
      </c>
      <c r="G178" s="601"/>
      <c r="H178" s="1162"/>
      <c r="I178" s="1157" t="str">
        <f>IFERROR(VLOOKUP($A175,作業員情報!$A$4:$AE$53,19,0),"")&amp;""</f>
        <v/>
      </c>
      <c r="J178" s="1168"/>
      <c r="K178" s="1169"/>
      <c r="L178" s="1169"/>
      <c r="M178" s="1169"/>
      <c r="N178" s="1169"/>
      <c r="O178" s="1219"/>
      <c r="P178" s="1220"/>
      <c r="Q178" s="1220"/>
      <c r="R178" s="1220"/>
      <c r="S178" s="1221"/>
      <c r="T178" s="1220"/>
      <c r="U178" s="1220"/>
      <c r="V178" s="1220"/>
      <c r="W178" s="1220"/>
      <c r="X178" s="1221"/>
      <c r="Y178" s="1172" t="s">
        <v>890</v>
      </c>
      <c r="Z178" s="1173"/>
      <c r="AA178" s="1173"/>
      <c r="AB178" s="1173"/>
      <c r="AC178" s="1173"/>
      <c r="AD178" s="1174"/>
    </row>
    <row r="179" spans="1:30" ht="8.25" customHeight="1">
      <c r="A179" s="1254"/>
      <c r="B179" s="1201"/>
      <c r="C179" s="1154" t="str">
        <f>IFERROR(VLOOKUP($A175,作業員情報!$A$4:$AE$53,6,0),"")&amp;""</f>
        <v/>
      </c>
      <c r="D179" s="1205"/>
      <c r="E179" s="1207"/>
      <c r="F179" s="1163"/>
      <c r="G179" s="599" t="str">
        <f>IFERROR(VLOOKUP($A175,作業員情報!$A$4:$AE$53,13,0),"")&amp;""</f>
        <v/>
      </c>
      <c r="H179" s="1156" t="str">
        <f>IFERROR(VLOOKUP($A175,作業員情報!$A$4:$AE$53,14,0),"")&amp;""</f>
        <v/>
      </c>
      <c r="I179" s="1157"/>
      <c r="J179" s="1168"/>
      <c r="K179" s="1169"/>
      <c r="L179" s="1169"/>
      <c r="M179" s="1169"/>
      <c r="N179" s="1169"/>
      <c r="O179" s="1219"/>
      <c r="P179" s="1220"/>
      <c r="Q179" s="1220"/>
      <c r="R179" s="1220"/>
      <c r="S179" s="1221"/>
      <c r="T179" s="1220"/>
      <c r="U179" s="1220"/>
      <c r="V179" s="1220"/>
      <c r="W179" s="1220"/>
      <c r="X179" s="1221"/>
      <c r="Y179" s="1175"/>
      <c r="Z179" s="1176"/>
      <c r="AA179" s="1176"/>
      <c r="AB179" s="1176"/>
      <c r="AC179" s="1176"/>
      <c r="AD179" s="1177"/>
    </row>
    <row r="180" spans="1:30" ht="8.25" customHeight="1">
      <c r="A180" s="1257"/>
      <c r="B180" s="1202"/>
      <c r="C180" s="1155"/>
      <c r="D180" s="601"/>
      <c r="E180" s="1208"/>
      <c r="F180" s="1164"/>
      <c r="G180" s="601"/>
      <c r="H180" s="1158"/>
      <c r="I180" s="1158"/>
      <c r="J180" s="1170"/>
      <c r="K180" s="1171"/>
      <c r="L180" s="1171"/>
      <c r="M180" s="1171"/>
      <c r="N180" s="1171"/>
      <c r="O180" s="1222"/>
      <c r="P180" s="1223"/>
      <c r="Q180" s="1223"/>
      <c r="R180" s="1223"/>
      <c r="S180" s="1224"/>
      <c r="T180" s="1223"/>
      <c r="U180" s="1223"/>
      <c r="V180" s="1223"/>
      <c r="W180" s="1223"/>
      <c r="X180" s="1224"/>
      <c r="Y180" s="1178"/>
      <c r="Z180" s="1179"/>
      <c r="AA180" s="1179"/>
      <c r="AB180" s="1179"/>
      <c r="AC180" s="1179"/>
      <c r="AD180" s="1180"/>
    </row>
    <row r="181" spans="1:30" ht="8.25" customHeight="1">
      <c r="A181" s="1256">
        <v>25</v>
      </c>
      <c r="B181" s="1200">
        <f>B175+1</f>
        <v>25</v>
      </c>
      <c r="C181" s="1203" t="str">
        <f>IFERROR(VLOOKUP($A181,作業員情報!$A$4:$AE$53,4,0)&amp;"　"&amp;VLOOKUP($A181,作業員情報!$A$4:$AE$53,5,0),"")</f>
        <v>　</v>
      </c>
      <c r="D181" s="599" t="str">
        <f>IFERROR(VLOOKUP($A181,作業員情報!$A$4:$AE$53,7,0),"")&amp;""</f>
        <v/>
      </c>
      <c r="E181" s="1206" t="str">
        <f>IFERROR(VLOOKUP($A181,作業員情報!$A$4:$AE$53,8,0),"")&amp;""</f>
        <v/>
      </c>
      <c r="F181" s="1209">
        <f>IFERROR(VLOOKUP($A181,作業員情報!$A$4:$AE$53,9,0),"")</f>
        <v>0</v>
      </c>
      <c r="G181" s="599" t="str">
        <f>IFERROR(VLOOKUP($A181,作業員情報!$A$4:$AE$53,11,0),"")&amp;""</f>
        <v/>
      </c>
      <c r="H181" s="1161"/>
      <c r="I181" s="1156" t="str">
        <f>IFERROR(VLOOKUP($A181,作業員情報!$A$4:$AE$53,18,0),"")&amp;""</f>
        <v/>
      </c>
      <c r="J181" s="1166" t="str">
        <f>IFERROR(VLOOKUP($A181,作業員情報!$A$4:$AE$53,15,0),"")&amp;""</f>
        <v/>
      </c>
      <c r="K181" s="1167"/>
      <c r="L181" s="1167"/>
      <c r="M181" s="1167"/>
      <c r="N181" s="1167"/>
      <c r="O181" s="1216" t="str">
        <f>IFERROR(VLOOKUP($A181,作業員情報!$A$4:$AE$53,16,0),"")&amp;""</f>
        <v/>
      </c>
      <c r="P181" s="1217"/>
      <c r="Q181" s="1217"/>
      <c r="R181" s="1217"/>
      <c r="S181" s="1218"/>
      <c r="T181" s="1217" t="str">
        <f>IFERROR(VLOOKUP($A181,作業員情報!$A$4:$AE$53,17,0),"")&amp;""</f>
        <v/>
      </c>
      <c r="U181" s="1217"/>
      <c r="V181" s="1217"/>
      <c r="W181" s="1217"/>
      <c r="X181" s="1218"/>
      <c r="Y181" s="1172" t="s">
        <v>890</v>
      </c>
      <c r="Z181" s="1173"/>
      <c r="AA181" s="1173"/>
      <c r="AB181" s="1173"/>
      <c r="AC181" s="1173"/>
      <c r="AD181" s="1174"/>
    </row>
    <row r="182" spans="1:30" ht="8.25" customHeight="1">
      <c r="A182" s="1254"/>
      <c r="B182" s="1201"/>
      <c r="C182" s="1204"/>
      <c r="D182" s="1205"/>
      <c r="E182" s="1207"/>
      <c r="F182" s="1210"/>
      <c r="G182" s="601"/>
      <c r="H182" s="1162"/>
      <c r="I182" s="1157"/>
      <c r="J182" s="1168"/>
      <c r="K182" s="1169"/>
      <c r="L182" s="1169"/>
      <c r="M182" s="1169"/>
      <c r="N182" s="1169"/>
      <c r="O182" s="1219"/>
      <c r="P182" s="1220"/>
      <c r="Q182" s="1220"/>
      <c r="R182" s="1220"/>
      <c r="S182" s="1221"/>
      <c r="T182" s="1220"/>
      <c r="U182" s="1220"/>
      <c r="V182" s="1220"/>
      <c r="W182" s="1220"/>
      <c r="X182" s="1221"/>
      <c r="Y182" s="1175"/>
      <c r="Z182" s="1176"/>
      <c r="AA182" s="1176"/>
      <c r="AB182" s="1176"/>
      <c r="AC182" s="1176"/>
      <c r="AD182" s="1177"/>
    </row>
    <row r="183" spans="1:30" ht="8.25" customHeight="1">
      <c r="A183" s="1254"/>
      <c r="B183" s="1201"/>
      <c r="C183" s="1159" t="str">
        <f>IFERROR(VLOOKUP($A181,作業員情報!$A$4:$AE$53,2,0)&amp;"　"&amp;VLOOKUP($A181,作業員情報!$A$4:$AE$53,3,0),"")</f>
        <v>　</v>
      </c>
      <c r="D183" s="1205"/>
      <c r="E183" s="1207"/>
      <c r="F183" s="1211"/>
      <c r="G183" s="599" t="str">
        <f>IFERROR(VLOOKUP($A181,作業員情報!$A$4:$AE$53,12,0),"")&amp;""</f>
        <v/>
      </c>
      <c r="H183" s="1161"/>
      <c r="I183" s="1158"/>
      <c r="J183" s="1168"/>
      <c r="K183" s="1169"/>
      <c r="L183" s="1169"/>
      <c r="M183" s="1169"/>
      <c r="N183" s="1169"/>
      <c r="O183" s="1219"/>
      <c r="P183" s="1220"/>
      <c r="Q183" s="1220"/>
      <c r="R183" s="1220"/>
      <c r="S183" s="1221"/>
      <c r="T183" s="1220"/>
      <c r="U183" s="1220"/>
      <c r="V183" s="1220"/>
      <c r="W183" s="1220"/>
      <c r="X183" s="1221"/>
      <c r="Y183" s="1178"/>
      <c r="Z183" s="1179"/>
      <c r="AA183" s="1179"/>
      <c r="AB183" s="1179"/>
      <c r="AC183" s="1179"/>
      <c r="AD183" s="1180"/>
    </row>
    <row r="184" spans="1:30" ht="8.25" customHeight="1">
      <c r="A184" s="1254"/>
      <c r="B184" s="1201"/>
      <c r="C184" s="1160"/>
      <c r="D184" s="1205"/>
      <c r="E184" s="1207"/>
      <c r="F184" s="1163" t="str">
        <f ca="1">IFERROR(VLOOKUP($A181,作業員情報!$A$4:$AE$53,10,0),"")</f>
        <v/>
      </c>
      <c r="G184" s="601"/>
      <c r="H184" s="1162"/>
      <c r="I184" s="1157" t="str">
        <f>IFERROR(VLOOKUP($A181,作業員情報!$A$4:$AE$53,19,0),"")&amp;""</f>
        <v/>
      </c>
      <c r="J184" s="1168"/>
      <c r="K184" s="1169"/>
      <c r="L184" s="1169"/>
      <c r="M184" s="1169"/>
      <c r="N184" s="1169"/>
      <c r="O184" s="1219"/>
      <c r="P184" s="1220"/>
      <c r="Q184" s="1220"/>
      <c r="R184" s="1220"/>
      <c r="S184" s="1221"/>
      <c r="T184" s="1220"/>
      <c r="U184" s="1220"/>
      <c r="V184" s="1220"/>
      <c r="W184" s="1220"/>
      <c r="X184" s="1221"/>
      <c r="Y184" s="1172" t="s">
        <v>890</v>
      </c>
      <c r="Z184" s="1173"/>
      <c r="AA184" s="1173"/>
      <c r="AB184" s="1173"/>
      <c r="AC184" s="1173"/>
      <c r="AD184" s="1174"/>
    </row>
    <row r="185" spans="1:30" ht="8.25" customHeight="1">
      <c r="A185" s="1254"/>
      <c r="B185" s="1201"/>
      <c r="C185" s="1154" t="str">
        <f>IFERROR(VLOOKUP($A181,作業員情報!$A$4:$AE$53,6,0),"")&amp;""</f>
        <v/>
      </c>
      <c r="D185" s="1205"/>
      <c r="E185" s="1207"/>
      <c r="F185" s="1163"/>
      <c r="G185" s="599" t="str">
        <f>IFERROR(VLOOKUP($A181,作業員情報!$A$4:$AE$53,13,0),"")&amp;""</f>
        <v/>
      </c>
      <c r="H185" s="1156" t="str">
        <f>IFERROR(VLOOKUP($A181,作業員情報!$A$4:$AE$53,14,0),"")&amp;""</f>
        <v/>
      </c>
      <c r="I185" s="1157"/>
      <c r="J185" s="1168"/>
      <c r="K185" s="1169"/>
      <c r="L185" s="1169"/>
      <c r="M185" s="1169"/>
      <c r="N185" s="1169"/>
      <c r="O185" s="1219"/>
      <c r="P185" s="1220"/>
      <c r="Q185" s="1220"/>
      <c r="R185" s="1220"/>
      <c r="S185" s="1221"/>
      <c r="T185" s="1220"/>
      <c r="U185" s="1220"/>
      <c r="V185" s="1220"/>
      <c r="W185" s="1220"/>
      <c r="X185" s="1221"/>
      <c r="Y185" s="1175"/>
      <c r="Z185" s="1176"/>
      <c r="AA185" s="1176"/>
      <c r="AB185" s="1176"/>
      <c r="AC185" s="1176"/>
      <c r="AD185" s="1177"/>
    </row>
    <row r="186" spans="1:30" ht="8.25" customHeight="1">
      <c r="A186" s="1257"/>
      <c r="B186" s="1202"/>
      <c r="C186" s="1155"/>
      <c r="D186" s="601"/>
      <c r="E186" s="1208"/>
      <c r="F186" s="1164"/>
      <c r="G186" s="601"/>
      <c r="H186" s="1158"/>
      <c r="I186" s="1158"/>
      <c r="J186" s="1170"/>
      <c r="K186" s="1171"/>
      <c r="L186" s="1171"/>
      <c r="M186" s="1171"/>
      <c r="N186" s="1171"/>
      <c r="O186" s="1222"/>
      <c r="P186" s="1223"/>
      <c r="Q186" s="1223"/>
      <c r="R186" s="1223"/>
      <c r="S186" s="1224"/>
      <c r="T186" s="1223"/>
      <c r="U186" s="1223"/>
      <c r="V186" s="1223"/>
      <c r="W186" s="1223"/>
      <c r="X186" s="1224"/>
      <c r="Y186" s="1178"/>
      <c r="Z186" s="1179"/>
      <c r="AA186" s="1179"/>
      <c r="AB186" s="1179"/>
      <c r="AC186" s="1179"/>
      <c r="AD186" s="1180"/>
    </row>
    <row r="187" spans="1:30" ht="8.25" customHeight="1">
      <c r="A187" s="1256">
        <v>26</v>
      </c>
      <c r="B187" s="1200">
        <f>B181+1</f>
        <v>26</v>
      </c>
      <c r="C187" s="1203" t="str">
        <f>IFERROR(VLOOKUP($A187,作業員情報!$A$4:$AE$53,4,0)&amp;"　"&amp;VLOOKUP($A187,作業員情報!$A$4:$AE$53,5,0),"")</f>
        <v>　</v>
      </c>
      <c r="D187" s="599" t="str">
        <f>IFERROR(VLOOKUP($A187,作業員情報!$A$4:$AE$53,7,0),"")&amp;""</f>
        <v/>
      </c>
      <c r="E187" s="1206" t="str">
        <f>IFERROR(VLOOKUP($A187,作業員情報!$A$4:$AE$53,8,0),"")&amp;""</f>
        <v/>
      </c>
      <c r="F187" s="1209">
        <f>IFERROR(VLOOKUP($A187,作業員情報!$A$4:$AE$53,9,0),"")</f>
        <v>0</v>
      </c>
      <c r="G187" s="599" t="str">
        <f>IFERROR(VLOOKUP($A187,作業員情報!$A$4:$AE$53,11,0),"")&amp;""</f>
        <v/>
      </c>
      <c r="H187" s="1161"/>
      <c r="I187" s="1156" t="str">
        <f>IFERROR(VLOOKUP($A187,作業員情報!$A$4:$AE$53,18,0),"")&amp;""</f>
        <v/>
      </c>
      <c r="J187" s="1166" t="str">
        <f>IFERROR(VLOOKUP($A187,作業員情報!$A$4:$AE$53,15,0),"")&amp;""</f>
        <v/>
      </c>
      <c r="K187" s="1167"/>
      <c r="L187" s="1167"/>
      <c r="M187" s="1167"/>
      <c r="N187" s="1167"/>
      <c r="O187" s="1216" t="str">
        <f>IFERROR(VLOOKUP($A187,作業員情報!$A$4:$AE$53,16,0),"")&amp;""</f>
        <v/>
      </c>
      <c r="P187" s="1217"/>
      <c r="Q187" s="1217"/>
      <c r="R187" s="1217"/>
      <c r="S187" s="1218"/>
      <c r="T187" s="1217" t="str">
        <f>IFERROR(VLOOKUP($A187,作業員情報!$A$4:$AE$53,17,0),"")&amp;""</f>
        <v/>
      </c>
      <c r="U187" s="1217"/>
      <c r="V187" s="1217"/>
      <c r="W187" s="1217"/>
      <c r="X187" s="1218"/>
      <c r="Y187" s="1172" t="s">
        <v>890</v>
      </c>
      <c r="Z187" s="1173"/>
      <c r="AA187" s="1173"/>
      <c r="AB187" s="1173"/>
      <c r="AC187" s="1173"/>
      <c r="AD187" s="1174"/>
    </row>
    <row r="188" spans="1:30" ht="8.25" customHeight="1">
      <c r="A188" s="1254"/>
      <c r="B188" s="1201"/>
      <c r="C188" s="1204"/>
      <c r="D188" s="1205"/>
      <c r="E188" s="1207"/>
      <c r="F188" s="1210"/>
      <c r="G188" s="601"/>
      <c r="H188" s="1162"/>
      <c r="I188" s="1157"/>
      <c r="J188" s="1168"/>
      <c r="K188" s="1169"/>
      <c r="L188" s="1169"/>
      <c r="M188" s="1169"/>
      <c r="N188" s="1169"/>
      <c r="O188" s="1219"/>
      <c r="P188" s="1220"/>
      <c r="Q188" s="1220"/>
      <c r="R188" s="1220"/>
      <c r="S188" s="1221"/>
      <c r="T188" s="1220"/>
      <c r="U188" s="1220"/>
      <c r="V188" s="1220"/>
      <c r="W188" s="1220"/>
      <c r="X188" s="1221"/>
      <c r="Y188" s="1175"/>
      <c r="Z188" s="1176"/>
      <c r="AA188" s="1176"/>
      <c r="AB188" s="1176"/>
      <c r="AC188" s="1176"/>
      <c r="AD188" s="1177"/>
    </row>
    <row r="189" spans="1:30" ht="8.25" customHeight="1">
      <c r="A189" s="1254"/>
      <c r="B189" s="1201"/>
      <c r="C189" s="1159" t="str">
        <f>IFERROR(VLOOKUP($A187,作業員情報!$A$4:$AE$53,2,0)&amp;"　"&amp;VLOOKUP($A187,作業員情報!$A$4:$AE$53,3,0),"")</f>
        <v>　</v>
      </c>
      <c r="D189" s="1205"/>
      <c r="E189" s="1207"/>
      <c r="F189" s="1211"/>
      <c r="G189" s="599" t="str">
        <f>IFERROR(VLOOKUP($A187,作業員情報!$A$4:$AE$53,12,0),"")&amp;""</f>
        <v/>
      </c>
      <c r="H189" s="1161"/>
      <c r="I189" s="1158"/>
      <c r="J189" s="1168"/>
      <c r="K189" s="1169"/>
      <c r="L189" s="1169"/>
      <c r="M189" s="1169"/>
      <c r="N189" s="1169"/>
      <c r="O189" s="1219"/>
      <c r="P189" s="1220"/>
      <c r="Q189" s="1220"/>
      <c r="R189" s="1220"/>
      <c r="S189" s="1221"/>
      <c r="T189" s="1220"/>
      <c r="U189" s="1220"/>
      <c r="V189" s="1220"/>
      <c r="W189" s="1220"/>
      <c r="X189" s="1221"/>
      <c r="Y189" s="1178"/>
      <c r="Z189" s="1179"/>
      <c r="AA189" s="1179"/>
      <c r="AB189" s="1179"/>
      <c r="AC189" s="1179"/>
      <c r="AD189" s="1180"/>
    </row>
    <row r="190" spans="1:30" ht="8.25" customHeight="1">
      <c r="A190" s="1254"/>
      <c r="B190" s="1201"/>
      <c r="C190" s="1160"/>
      <c r="D190" s="1205"/>
      <c r="E190" s="1207"/>
      <c r="F190" s="1163" t="str">
        <f ca="1">IFERROR(VLOOKUP($A187,作業員情報!$A$4:$AE$53,10,0),"")</f>
        <v/>
      </c>
      <c r="G190" s="601"/>
      <c r="H190" s="1162"/>
      <c r="I190" s="1157" t="str">
        <f>IFERROR(VLOOKUP($A187,作業員情報!$A$4:$AE$53,19,0),"")&amp;""</f>
        <v/>
      </c>
      <c r="J190" s="1168"/>
      <c r="K190" s="1169"/>
      <c r="L190" s="1169"/>
      <c r="M190" s="1169"/>
      <c r="N190" s="1169"/>
      <c r="O190" s="1219"/>
      <c r="P190" s="1220"/>
      <c r="Q190" s="1220"/>
      <c r="R190" s="1220"/>
      <c r="S190" s="1221"/>
      <c r="T190" s="1220"/>
      <c r="U190" s="1220"/>
      <c r="V190" s="1220"/>
      <c r="W190" s="1220"/>
      <c r="X190" s="1221"/>
      <c r="Y190" s="1172" t="s">
        <v>890</v>
      </c>
      <c r="Z190" s="1173"/>
      <c r="AA190" s="1173"/>
      <c r="AB190" s="1173"/>
      <c r="AC190" s="1173"/>
      <c r="AD190" s="1174"/>
    </row>
    <row r="191" spans="1:30" ht="8.25" customHeight="1">
      <c r="A191" s="1254"/>
      <c r="B191" s="1201"/>
      <c r="C191" s="1154" t="str">
        <f>IFERROR(VLOOKUP($A187,作業員情報!$A$4:$AE$53,6,0),"")&amp;""</f>
        <v/>
      </c>
      <c r="D191" s="1205"/>
      <c r="E191" s="1207"/>
      <c r="F191" s="1163"/>
      <c r="G191" s="599" t="str">
        <f>IFERROR(VLOOKUP($A187,作業員情報!$A$4:$AE$53,13,0),"")&amp;""</f>
        <v/>
      </c>
      <c r="H191" s="1156" t="str">
        <f>IFERROR(VLOOKUP($A187,作業員情報!$A$4:$AE$53,14,0),"")&amp;""</f>
        <v/>
      </c>
      <c r="I191" s="1157"/>
      <c r="J191" s="1168"/>
      <c r="K191" s="1169"/>
      <c r="L191" s="1169"/>
      <c r="M191" s="1169"/>
      <c r="N191" s="1169"/>
      <c r="O191" s="1219"/>
      <c r="P191" s="1220"/>
      <c r="Q191" s="1220"/>
      <c r="R191" s="1220"/>
      <c r="S191" s="1221"/>
      <c r="T191" s="1220"/>
      <c r="U191" s="1220"/>
      <c r="V191" s="1220"/>
      <c r="W191" s="1220"/>
      <c r="X191" s="1221"/>
      <c r="Y191" s="1175"/>
      <c r="Z191" s="1176"/>
      <c r="AA191" s="1176"/>
      <c r="AB191" s="1176"/>
      <c r="AC191" s="1176"/>
      <c r="AD191" s="1177"/>
    </row>
    <row r="192" spans="1:30" ht="8.25" customHeight="1">
      <c r="A192" s="1257"/>
      <c r="B192" s="1202"/>
      <c r="C192" s="1155"/>
      <c r="D192" s="601"/>
      <c r="E192" s="1208"/>
      <c r="F192" s="1164"/>
      <c r="G192" s="601"/>
      <c r="H192" s="1158"/>
      <c r="I192" s="1158"/>
      <c r="J192" s="1170"/>
      <c r="K192" s="1171"/>
      <c r="L192" s="1171"/>
      <c r="M192" s="1171"/>
      <c r="N192" s="1171"/>
      <c r="O192" s="1222"/>
      <c r="P192" s="1223"/>
      <c r="Q192" s="1223"/>
      <c r="R192" s="1223"/>
      <c r="S192" s="1224"/>
      <c r="T192" s="1223"/>
      <c r="U192" s="1223"/>
      <c r="V192" s="1223"/>
      <c r="W192" s="1223"/>
      <c r="X192" s="1224"/>
      <c r="Y192" s="1178"/>
      <c r="Z192" s="1179"/>
      <c r="AA192" s="1179"/>
      <c r="AB192" s="1179"/>
      <c r="AC192" s="1179"/>
      <c r="AD192" s="1180"/>
    </row>
    <row r="193" spans="1:30" ht="8.25" customHeight="1">
      <c r="A193" s="1256">
        <v>27</v>
      </c>
      <c r="B193" s="1200">
        <f>B187+1</f>
        <v>27</v>
      </c>
      <c r="C193" s="1203" t="str">
        <f>IFERROR(VLOOKUP($A193,作業員情報!$A$4:$AE$53,4,0)&amp;"　"&amp;VLOOKUP($A193,作業員情報!$A$4:$AE$53,5,0),"")</f>
        <v>　</v>
      </c>
      <c r="D193" s="599" t="str">
        <f>IFERROR(VLOOKUP($A193,作業員情報!$A$4:$AE$53,7,0),"")&amp;""</f>
        <v/>
      </c>
      <c r="E193" s="1206" t="str">
        <f>IFERROR(VLOOKUP($A193,作業員情報!$A$4:$AE$53,8,0),"")&amp;""</f>
        <v/>
      </c>
      <c r="F193" s="1209">
        <f>IFERROR(VLOOKUP($A193,作業員情報!$A$4:$AE$53,9,0),"")</f>
        <v>0</v>
      </c>
      <c r="G193" s="599" t="str">
        <f>IFERROR(VLOOKUP($A193,作業員情報!$A$4:$AE$53,11,0),"")&amp;""</f>
        <v/>
      </c>
      <c r="H193" s="1161"/>
      <c r="I193" s="1156" t="str">
        <f>IFERROR(VLOOKUP($A193,作業員情報!$A$4:$AE$53,18,0),"")&amp;""</f>
        <v/>
      </c>
      <c r="J193" s="1166" t="str">
        <f>IFERROR(VLOOKUP($A193,作業員情報!$A$4:$AE$53,15,0),"")&amp;""</f>
        <v/>
      </c>
      <c r="K193" s="1167"/>
      <c r="L193" s="1167"/>
      <c r="M193" s="1167"/>
      <c r="N193" s="1167"/>
      <c r="O193" s="1216" t="str">
        <f>IFERROR(VLOOKUP($A193,作業員情報!$A$4:$AE$53,16,0),"")&amp;""</f>
        <v/>
      </c>
      <c r="P193" s="1217"/>
      <c r="Q193" s="1217"/>
      <c r="R193" s="1217"/>
      <c r="S193" s="1218"/>
      <c r="T193" s="1217" t="str">
        <f>IFERROR(VLOOKUP($A193,作業員情報!$A$4:$AE$53,17,0),"")&amp;""</f>
        <v/>
      </c>
      <c r="U193" s="1217"/>
      <c r="V193" s="1217"/>
      <c r="W193" s="1217"/>
      <c r="X193" s="1218"/>
      <c r="Y193" s="1172" t="s">
        <v>890</v>
      </c>
      <c r="Z193" s="1173"/>
      <c r="AA193" s="1173"/>
      <c r="AB193" s="1173"/>
      <c r="AC193" s="1173"/>
      <c r="AD193" s="1174"/>
    </row>
    <row r="194" spans="1:30" ht="8.25" customHeight="1">
      <c r="A194" s="1254"/>
      <c r="B194" s="1201"/>
      <c r="C194" s="1204"/>
      <c r="D194" s="1205"/>
      <c r="E194" s="1207"/>
      <c r="F194" s="1210"/>
      <c r="G194" s="601"/>
      <c r="H194" s="1162"/>
      <c r="I194" s="1157"/>
      <c r="J194" s="1168"/>
      <c r="K194" s="1169"/>
      <c r="L194" s="1169"/>
      <c r="M194" s="1169"/>
      <c r="N194" s="1169"/>
      <c r="O194" s="1219"/>
      <c r="P194" s="1220"/>
      <c r="Q194" s="1220"/>
      <c r="R194" s="1220"/>
      <c r="S194" s="1221"/>
      <c r="T194" s="1220"/>
      <c r="U194" s="1220"/>
      <c r="V194" s="1220"/>
      <c r="W194" s="1220"/>
      <c r="X194" s="1221"/>
      <c r="Y194" s="1175"/>
      <c r="Z194" s="1176"/>
      <c r="AA194" s="1176"/>
      <c r="AB194" s="1176"/>
      <c r="AC194" s="1176"/>
      <c r="AD194" s="1177"/>
    </row>
    <row r="195" spans="1:30" ht="8.25" customHeight="1">
      <c r="A195" s="1254"/>
      <c r="B195" s="1201"/>
      <c r="C195" s="1159" t="str">
        <f>IFERROR(VLOOKUP($A193,作業員情報!$A$4:$AE$53,2,0)&amp;"　"&amp;VLOOKUP($A193,作業員情報!$A$4:$AE$53,3,0),"")</f>
        <v>　</v>
      </c>
      <c r="D195" s="1205"/>
      <c r="E195" s="1207"/>
      <c r="F195" s="1211"/>
      <c r="G195" s="599" t="str">
        <f>IFERROR(VLOOKUP($A193,作業員情報!$A$4:$AE$53,12,0),"")&amp;""</f>
        <v/>
      </c>
      <c r="H195" s="1161"/>
      <c r="I195" s="1158"/>
      <c r="J195" s="1168"/>
      <c r="K195" s="1169"/>
      <c r="L195" s="1169"/>
      <c r="M195" s="1169"/>
      <c r="N195" s="1169"/>
      <c r="O195" s="1219"/>
      <c r="P195" s="1220"/>
      <c r="Q195" s="1220"/>
      <c r="R195" s="1220"/>
      <c r="S195" s="1221"/>
      <c r="T195" s="1220"/>
      <c r="U195" s="1220"/>
      <c r="V195" s="1220"/>
      <c r="W195" s="1220"/>
      <c r="X195" s="1221"/>
      <c r="Y195" s="1178"/>
      <c r="Z195" s="1179"/>
      <c r="AA195" s="1179"/>
      <c r="AB195" s="1179"/>
      <c r="AC195" s="1179"/>
      <c r="AD195" s="1180"/>
    </row>
    <row r="196" spans="1:30" ht="8.25" customHeight="1">
      <c r="A196" s="1254"/>
      <c r="B196" s="1201"/>
      <c r="C196" s="1160"/>
      <c r="D196" s="1205"/>
      <c r="E196" s="1207"/>
      <c r="F196" s="1163" t="str">
        <f ca="1">IFERROR(VLOOKUP($A193,作業員情報!$A$4:$AE$53,10,0),"")</f>
        <v/>
      </c>
      <c r="G196" s="601"/>
      <c r="H196" s="1162"/>
      <c r="I196" s="1157" t="str">
        <f>IFERROR(VLOOKUP($A193,作業員情報!$A$4:$AE$53,19,0),"")&amp;""</f>
        <v/>
      </c>
      <c r="J196" s="1168"/>
      <c r="K196" s="1169"/>
      <c r="L196" s="1169"/>
      <c r="M196" s="1169"/>
      <c r="N196" s="1169"/>
      <c r="O196" s="1219"/>
      <c r="P196" s="1220"/>
      <c r="Q196" s="1220"/>
      <c r="R196" s="1220"/>
      <c r="S196" s="1221"/>
      <c r="T196" s="1220"/>
      <c r="U196" s="1220"/>
      <c r="V196" s="1220"/>
      <c r="W196" s="1220"/>
      <c r="X196" s="1221"/>
      <c r="Y196" s="1172" t="s">
        <v>890</v>
      </c>
      <c r="Z196" s="1173"/>
      <c r="AA196" s="1173"/>
      <c r="AB196" s="1173"/>
      <c r="AC196" s="1173"/>
      <c r="AD196" s="1174"/>
    </row>
    <row r="197" spans="1:30" ht="8.25" customHeight="1">
      <c r="A197" s="1254"/>
      <c r="B197" s="1201"/>
      <c r="C197" s="1154" t="str">
        <f>IFERROR(VLOOKUP($A193,作業員情報!$A$4:$AE$53,6,0),"")&amp;""</f>
        <v/>
      </c>
      <c r="D197" s="1205"/>
      <c r="E197" s="1207"/>
      <c r="F197" s="1163"/>
      <c r="G197" s="599" t="str">
        <f>IFERROR(VLOOKUP($A193,作業員情報!$A$4:$AE$53,13,0),"")&amp;""</f>
        <v/>
      </c>
      <c r="H197" s="1156" t="str">
        <f>IFERROR(VLOOKUP($A193,作業員情報!$A$4:$AE$53,14,0),"")&amp;""</f>
        <v/>
      </c>
      <c r="I197" s="1157"/>
      <c r="J197" s="1168"/>
      <c r="K197" s="1169"/>
      <c r="L197" s="1169"/>
      <c r="M197" s="1169"/>
      <c r="N197" s="1169"/>
      <c r="O197" s="1219"/>
      <c r="P197" s="1220"/>
      <c r="Q197" s="1220"/>
      <c r="R197" s="1220"/>
      <c r="S197" s="1221"/>
      <c r="T197" s="1220"/>
      <c r="U197" s="1220"/>
      <c r="V197" s="1220"/>
      <c r="W197" s="1220"/>
      <c r="X197" s="1221"/>
      <c r="Y197" s="1175"/>
      <c r="Z197" s="1176"/>
      <c r="AA197" s="1176"/>
      <c r="AB197" s="1176"/>
      <c r="AC197" s="1176"/>
      <c r="AD197" s="1177"/>
    </row>
    <row r="198" spans="1:30" ht="8.25" customHeight="1">
      <c r="A198" s="1257"/>
      <c r="B198" s="1202"/>
      <c r="C198" s="1155"/>
      <c r="D198" s="601"/>
      <c r="E198" s="1208"/>
      <c r="F198" s="1164"/>
      <c r="G198" s="601"/>
      <c r="H198" s="1158"/>
      <c r="I198" s="1158"/>
      <c r="J198" s="1170"/>
      <c r="K198" s="1171"/>
      <c r="L198" s="1171"/>
      <c r="M198" s="1171"/>
      <c r="N198" s="1171"/>
      <c r="O198" s="1222"/>
      <c r="P198" s="1223"/>
      <c r="Q198" s="1223"/>
      <c r="R198" s="1223"/>
      <c r="S198" s="1224"/>
      <c r="T198" s="1223"/>
      <c r="U198" s="1223"/>
      <c r="V198" s="1223"/>
      <c r="W198" s="1223"/>
      <c r="X198" s="1224"/>
      <c r="Y198" s="1178"/>
      <c r="Z198" s="1179"/>
      <c r="AA198" s="1179"/>
      <c r="AB198" s="1179"/>
      <c r="AC198" s="1179"/>
      <c r="AD198" s="1180"/>
    </row>
    <row r="199" spans="1:30" ht="8.25" customHeight="1">
      <c r="A199" s="1256">
        <v>28</v>
      </c>
      <c r="B199" s="1200">
        <f>B193+1</f>
        <v>28</v>
      </c>
      <c r="C199" s="1203" t="str">
        <f>IFERROR(VLOOKUP($A199,作業員情報!$A$4:$AE$53,4,0)&amp;"　"&amp;VLOOKUP($A199,作業員情報!$A$4:$AE$53,5,0),"")</f>
        <v>　</v>
      </c>
      <c r="D199" s="599" t="str">
        <f>IFERROR(VLOOKUP($A199,作業員情報!$A$4:$AE$53,7,0),"")&amp;""</f>
        <v/>
      </c>
      <c r="E199" s="1206" t="str">
        <f>IFERROR(VLOOKUP($A199,作業員情報!$A$4:$AE$53,8,0),"")&amp;""</f>
        <v/>
      </c>
      <c r="F199" s="1209">
        <f>IFERROR(VLOOKUP($A199,作業員情報!$A$4:$AE$53,9,0),"")</f>
        <v>0</v>
      </c>
      <c r="G199" s="599" t="str">
        <f>IFERROR(VLOOKUP($A199,作業員情報!$A$4:$AE$53,11,0),"")&amp;""</f>
        <v/>
      </c>
      <c r="H199" s="1161"/>
      <c r="I199" s="1156" t="str">
        <f>IFERROR(VLOOKUP($A199,作業員情報!$A$4:$AE$53,18,0),"")&amp;""</f>
        <v/>
      </c>
      <c r="J199" s="1166" t="str">
        <f>IFERROR(VLOOKUP($A199,作業員情報!$A$4:$AE$53,15,0),"")&amp;""</f>
        <v/>
      </c>
      <c r="K199" s="1167"/>
      <c r="L199" s="1167"/>
      <c r="M199" s="1167"/>
      <c r="N199" s="1167"/>
      <c r="O199" s="1216" t="str">
        <f>IFERROR(VLOOKUP($A199,作業員情報!$A$4:$AE$53,16,0),"")&amp;""</f>
        <v/>
      </c>
      <c r="P199" s="1217"/>
      <c r="Q199" s="1217"/>
      <c r="R199" s="1217"/>
      <c r="S199" s="1218"/>
      <c r="T199" s="1217" t="str">
        <f>IFERROR(VLOOKUP($A199,作業員情報!$A$4:$AE$53,17,0),"")&amp;""</f>
        <v/>
      </c>
      <c r="U199" s="1217"/>
      <c r="V199" s="1217"/>
      <c r="W199" s="1217"/>
      <c r="X199" s="1218"/>
      <c r="Y199" s="1172" t="s">
        <v>890</v>
      </c>
      <c r="Z199" s="1173"/>
      <c r="AA199" s="1173"/>
      <c r="AB199" s="1173"/>
      <c r="AC199" s="1173"/>
      <c r="AD199" s="1174"/>
    </row>
    <row r="200" spans="1:30" ht="8.25" customHeight="1">
      <c r="A200" s="1254"/>
      <c r="B200" s="1201"/>
      <c r="C200" s="1204"/>
      <c r="D200" s="1205"/>
      <c r="E200" s="1207"/>
      <c r="F200" s="1210"/>
      <c r="G200" s="601"/>
      <c r="H200" s="1162"/>
      <c r="I200" s="1157"/>
      <c r="J200" s="1168"/>
      <c r="K200" s="1169"/>
      <c r="L200" s="1169"/>
      <c r="M200" s="1169"/>
      <c r="N200" s="1169"/>
      <c r="O200" s="1219"/>
      <c r="P200" s="1220"/>
      <c r="Q200" s="1220"/>
      <c r="R200" s="1220"/>
      <c r="S200" s="1221"/>
      <c r="T200" s="1220"/>
      <c r="U200" s="1220"/>
      <c r="V200" s="1220"/>
      <c r="W200" s="1220"/>
      <c r="X200" s="1221"/>
      <c r="Y200" s="1175"/>
      <c r="Z200" s="1176"/>
      <c r="AA200" s="1176"/>
      <c r="AB200" s="1176"/>
      <c r="AC200" s="1176"/>
      <c r="AD200" s="1177"/>
    </row>
    <row r="201" spans="1:30" ht="8.25" customHeight="1">
      <c r="A201" s="1254"/>
      <c r="B201" s="1201"/>
      <c r="C201" s="1159" t="str">
        <f>IFERROR(VLOOKUP($A199,作業員情報!$A$4:$AE$53,2,0)&amp;"　"&amp;VLOOKUP($A199,作業員情報!$A$4:$AE$53,3,0),"")</f>
        <v>　</v>
      </c>
      <c r="D201" s="1205"/>
      <c r="E201" s="1207"/>
      <c r="F201" s="1211"/>
      <c r="G201" s="599" t="str">
        <f>IFERROR(VLOOKUP($A199,作業員情報!$A$4:$AE$53,12,0),"")&amp;""</f>
        <v/>
      </c>
      <c r="H201" s="1161"/>
      <c r="I201" s="1158"/>
      <c r="J201" s="1168"/>
      <c r="K201" s="1169"/>
      <c r="L201" s="1169"/>
      <c r="M201" s="1169"/>
      <c r="N201" s="1169"/>
      <c r="O201" s="1219"/>
      <c r="P201" s="1220"/>
      <c r="Q201" s="1220"/>
      <c r="R201" s="1220"/>
      <c r="S201" s="1221"/>
      <c r="T201" s="1220"/>
      <c r="U201" s="1220"/>
      <c r="V201" s="1220"/>
      <c r="W201" s="1220"/>
      <c r="X201" s="1221"/>
      <c r="Y201" s="1178"/>
      <c r="Z201" s="1179"/>
      <c r="AA201" s="1179"/>
      <c r="AB201" s="1179"/>
      <c r="AC201" s="1179"/>
      <c r="AD201" s="1180"/>
    </row>
    <row r="202" spans="1:30" ht="8.25" customHeight="1">
      <c r="A202" s="1254"/>
      <c r="B202" s="1201"/>
      <c r="C202" s="1160"/>
      <c r="D202" s="1205"/>
      <c r="E202" s="1207"/>
      <c r="F202" s="1163" t="str">
        <f ca="1">IFERROR(VLOOKUP($A199,作業員情報!$A$4:$AE$53,10,0),"")</f>
        <v/>
      </c>
      <c r="G202" s="601"/>
      <c r="H202" s="1162"/>
      <c r="I202" s="1157" t="str">
        <f>IFERROR(VLOOKUP($A199,作業員情報!$A$4:$AE$53,19,0),"")&amp;""</f>
        <v/>
      </c>
      <c r="J202" s="1168"/>
      <c r="K202" s="1169"/>
      <c r="L202" s="1169"/>
      <c r="M202" s="1169"/>
      <c r="N202" s="1169"/>
      <c r="O202" s="1219"/>
      <c r="P202" s="1220"/>
      <c r="Q202" s="1220"/>
      <c r="R202" s="1220"/>
      <c r="S202" s="1221"/>
      <c r="T202" s="1220"/>
      <c r="U202" s="1220"/>
      <c r="V202" s="1220"/>
      <c r="W202" s="1220"/>
      <c r="X202" s="1221"/>
      <c r="Y202" s="1172" t="s">
        <v>890</v>
      </c>
      <c r="Z202" s="1173"/>
      <c r="AA202" s="1173"/>
      <c r="AB202" s="1173"/>
      <c r="AC202" s="1173"/>
      <c r="AD202" s="1174"/>
    </row>
    <row r="203" spans="1:30" ht="8.25" customHeight="1">
      <c r="A203" s="1254"/>
      <c r="B203" s="1201"/>
      <c r="C203" s="1154" t="str">
        <f>IFERROR(VLOOKUP($A199,作業員情報!$A$4:$AE$53,6,0),"")&amp;""</f>
        <v/>
      </c>
      <c r="D203" s="1205"/>
      <c r="E203" s="1207"/>
      <c r="F203" s="1163"/>
      <c r="G203" s="599" t="str">
        <f>IFERROR(VLOOKUP($A199,作業員情報!$A$4:$AE$53,13,0),"")&amp;""</f>
        <v/>
      </c>
      <c r="H203" s="1156" t="str">
        <f>IFERROR(VLOOKUP($A199,作業員情報!$A$4:$AE$53,14,0),"")&amp;""</f>
        <v/>
      </c>
      <c r="I203" s="1157"/>
      <c r="J203" s="1168"/>
      <c r="K203" s="1169"/>
      <c r="L203" s="1169"/>
      <c r="M203" s="1169"/>
      <c r="N203" s="1169"/>
      <c r="O203" s="1219"/>
      <c r="P203" s="1220"/>
      <c r="Q203" s="1220"/>
      <c r="R203" s="1220"/>
      <c r="S203" s="1221"/>
      <c r="T203" s="1220"/>
      <c r="U203" s="1220"/>
      <c r="V203" s="1220"/>
      <c r="W203" s="1220"/>
      <c r="X203" s="1221"/>
      <c r="Y203" s="1175"/>
      <c r="Z203" s="1176"/>
      <c r="AA203" s="1176"/>
      <c r="AB203" s="1176"/>
      <c r="AC203" s="1176"/>
      <c r="AD203" s="1177"/>
    </row>
    <row r="204" spans="1:30" ht="8.25" customHeight="1">
      <c r="A204" s="1257"/>
      <c r="B204" s="1202"/>
      <c r="C204" s="1155"/>
      <c r="D204" s="601"/>
      <c r="E204" s="1208"/>
      <c r="F204" s="1164"/>
      <c r="G204" s="601"/>
      <c r="H204" s="1158"/>
      <c r="I204" s="1158"/>
      <c r="J204" s="1170"/>
      <c r="K204" s="1171"/>
      <c r="L204" s="1171"/>
      <c r="M204" s="1171"/>
      <c r="N204" s="1171"/>
      <c r="O204" s="1222"/>
      <c r="P204" s="1223"/>
      <c r="Q204" s="1223"/>
      <c r="R204" s="1223"/>
      <c r="S204" s="1224"/>
      <c r="T204" s="1223"/>
      <c r="U204" s="1223"/>
      <c r="V204" s="1223"/>
      <c r="W204" s="1223"/>
      <c r="X204" s="1224"/>
      <c r="Y204" s="1178"/>
      <c r="Z204" s="1179"/>
      <c r="AA204" s="1179"/>
      <c r="AB204" s="1179"/>
      <c r="AC204" s="1179"/>
      <c r="AD204" s="1180"/>
    </row>
    <row r="205" spans="1:30" ht="8.25" customHeight="1">
      <c r="A205" s="1256">
        <v>29</v>
      </c>
      <c r="B205" s="1200">
        <f>B199+1</f>
        <v>29</v>
      </c>
      <c r="C205" s="1203" t="str">
        <f>IFERROR(VLOOKUP($A205,作業員情報!$A$4:$AE$53,4,0)&amp;"　"&amp;VLOOKUP($A205,作業員情報!$A$4:$AE$53,5,0),"")</f>
        <v>　</v>
      </c>
      <c r="D205" s="599" t="str">
        <f>IFERROR(VLOOKUP($A205,作業員情報!$A$4:$AE$53,7,0),"")&amp;""</f>
        <v/>
      </c>
      <c r="E205" s="1206" t="str">
        <f>IFERROR(VLOOKUP($A205,作業員情報!$A$4:$AE$53,8,0),"")&amp;""</f>
        <v/>
      </c>
      <c r="F205" s="1209">
        <f>IFERROR(VLOOKUP($A205,作業員情報!$A$4:$AE$53,9,0),"")</f>
        <v>0</v>
      </c>
      <c r="G205" s="599" t="str">
        <f>IFERROR(VLOOKUP($A205,作業員情報!$A$4:$AE$53,11,0),"")&amp;""</f>
        <v/>
      </c>
      <c r="H205" s="1161"/>
      <c r="I205" s="1156" t="str">
        <f>IFERROR(VLOOKUP($A205,作業員情報!$A$4:$AE$53,18,0),"")&amp;""</f>
        <v/>
      </c>
      <c r="J205" s="1166" t="str">
        <f>IFERROR(VLOOKUP($A205,作業員情報!$A$4:$AE$53,15,0),"")&amp;""</f>
        <v/>
      </c>
      <c r="K205" s="1167"/>
      <c r="L205" s="1167"/>
      <c r="M205" s="1167"/>
      <c r="N205" s="1167"/>
      <c r="O205" s="1216" t="str">
        <f>IFERROR(VLOOKUP($A205,作業員情報!$A$4:$AE$53,16,0),"")&amp;""</f>
        <v/>
      </c>
      <c r="P205" s="1217"/>
      <c r="Q205" s="1217"/>
      <c r="R205" s="1217"/>
      <c r="S205" s="1218"/>
      <c r="T205" s="1217" t="str">
        <f>IFERROR(VLOOKUP($A205,作業員情報!$A$4:$AE$53,17,0),"")&amp;""</f>
        <v/>
      </c>
      <c r="U205" s="1217"/>
      <c r="V205" s="1217"/>
      <c r="W205" s="1217"/>
      <c r="X205" s="1218"/>
      <c r="Y205" s="1172" t="s">
        <v>890</v>
      </c>
      <c r="Z205" s="1173"/>
      <c r="AA205" s="1173"/>
      <c r="AB205" s="1173"/>
      <c r="AC205" s="1173"/>
      <c r="AD205" s="1174"/>
    </row>
    <row r="206" spans="1:30" ht="8.25" customHeight="1">
      <c r="A206" s="1254"/>
      <c r="B206" s="1201"/>
      <c r="C206" s="1204"/>
      <c r="D206" s="1205"/>
      <c r="E206" s="1207"/>
      <c r="F206" s="1210"/>
      <c r="G206" s="601"/>
      <c r="H206" s="1162"/>
      <c r="I206" s="1157"/>
      <c r="J206" s="1168"/>
      <c r="K206" s="1169"/>
      <c r="L206" s="1169"/>
      <c r="M206" s="1169"/>
      <c r="N206" s="1169"/>
      <c r="O206" s="1219"/>
      <c r="P206" s="1220"/>
      <c r="Q206" s="1220"/>
      <c r="R206" s="1220"/>
      <c r="S206" s="1221"/>
      <c r="T206" s="1220"/>
      <c r="U206" s="1220"/>
      <c r="V206" s="1220"/>
      <c r="W206" s="1220"/>
      <c r="X206" s="1221"/>
      <c r="Y206" s="1175"/>
      <c r="Z206" s="1176"/>
      <c r="AA206" s="1176"/>
      <c r="AB206" s="1176"/>
      <c r="AC206" s="1176"/>
      <c r="AD206" s="1177"/>
    </row>
    <row r="207" spans="1:30" ht="8.25" customHeight="1">
      <c r="A207" s="1254"/>
      <c r="B207" s="1201"/>
      <c r="C207" s="1159" t="str">
        <f>IFERROR(VLOOKUP($A205,作業員情報!$A$4:$AE$53,2,0)&amp;"　"&amp;VLOOKUP($A205,作業員情報!$A$4:$AE$53,3,0),"")</f>
        <v>　</v>
      </c>
      <c r="D207" s="1205"/>
      <c r="E207" s="1207"/>
      <c r="F207" s="1211"/>
      <c r="G207" s="599" t="str">
        <f>IFERROR(VLOOKUP($A205,作業員情報!$A$4:$AE$53,12,0),"")&amp;""</f>
        <v/>
      </c>
      <c r="H207" s="1161"/>
      <c r="I207" s="1158"/>
      <c r="J207" s="1168"/>
      <c r="K207" s="1169"/>
      <c r="L207" s="1169"/>
      <c r="M207" s="1169"/>
      <c r="N207" s="1169"/>
      <c r="O207" s="1219"/>
      <c r="P207" s="1220"/>
      <c r="Q207" s="1220"/>
      <c r="R207" s="1220"/>
      <c r="S207" s="1221"/>
      <c r="T207" s="1220"/>
      <c r="U207" s="1220"/>
      <c r="V207" s="1220"/>
      <c r="W207" s="1220"/>
      <c r="X207" s="1221"/>
      <c r="Y207" s="1178"/>
      <c r="Z207" s="1179"/>
      <c r="AA207" s="1179"/>
      <c r="AB207" s="1179"/>
      <c r="AC207" s="1179"/>
      <c r="AD207" s="1180"/>
    </row>
    <row r="208" spans="1:30" ht="8.25" customHeight="1">
      <c r="A208" s="1254"/>
      <c r="B208" s="1201"/>
      <c r="C208" s="1160"/>
      <c r="D208" s="1205"/>
      <c r="E208" s="1207"/>
      <c r="F208" s="1163" t="str">
        <f ca="1">IFERROR(VLOOKUP($A205,作業員情報!$A$4:$AE$53,10,0),"")</f>
        <v/>
      </c>
      <c r="G208" s="601"/>
      <c r="H208" s="1162"/>
      <c r="I208" s="1157" t="str">
        <f>IFERROR(VLOOKUP($A205,作業員情報!$A$4:$AE$53,19,0),"")&amp;""</f>
        <v/>
      </c>
      <c r="J208" s="1168"/>
      <c r="K208" s="1169"/>
      <c r="L208" s="1169"/>
      <c r="M208" s="1169"/>
      <c r="N208" s="1169"/>
      <c r="O208" s="1219"/>
      <c r="P208" s="1220"/>
      <c r="Q208" s="1220"/>
      <c r="R208" s="1220"/>
      <c r="S208" s="1221"/>
      <c r="T208" s="1220"/>
      <c r="U208" s="1220"/>
      <c r="V208" s="1220"/>
      <c r="W208" s="1220"/>
      <c r="X208" s="1221"/>
      <c r="Y208" s="1172" t="s">
        <v>890</v>
      </c>
      <c r="Z208" s="1173"/>
      <c r="AA208" s="1173"/>
      <c r="AB208" s="1173"/>
      <c r="AC208" s="1173"/>
      <c r="AD208" s="1174"/>
    </row>
    <row r="209" spans="1:33" ht="8.25" customHeight="1">
      <c r="A209" s="1254"/>
      <c r="B209" s="1201"/>
      <c r="C209" s="1154" t="str">
        <f>IFERROR(VLOOKUP($A205,作業員情報!$A$4:$AE$53,6,0),"")&amp;""</f>
        <v/>
      </c>
      <c r="D209" s="1205"/>
      <c r="E209" s="1207"/>
      <c r="F209" s="1163"/>
      <c r="G209" s="599" t="str">
        <f>IFERROR(VLOOKUP($A205,作業員情報!$A$4:$AE$53,13,0),"")&amp;""</f>
        <v/>
      </c>
      <c r="H209" s="1156" t="str">
        <f>IFERROR(VLOOKUP($A205,作業員情報!$A$4:$AE$53,14,0),"")&amp;""</f>
        <v/>
      </c>
      <c r="I209" s="1157"/>
      <c r="J209" s="1168"/>
      <c r="K209" s="1169"/>
      <c r="L209" s="1169"/>
      <c r="M209" s="1169"/>
      <c r="N209" s="1169"/>
      <c r="O209" s="1219"/>
      <c r="P209" s="1220"/>
      <c r="Q209" s="1220"/>
      <c r="R209" s="1220"/>
      <c r="S209" s="1221"/>
      <c r="T209" s="1220"/>
      <c r="U209" s="1220"/>
      <c r="V209" s="1220"/>
      <c r="W209" s="1220"/>
      <c r="X209" s="1221"/>
      <c r="Y209" s="1175"/>
      <c r="Z209" s="1176"/>
      <c r="AA209" s="1176"/>
      <c r="AB209" s="1176"/>
      <c r="AC209" s="1176"/>
      <c r="AD209" s="1177"/>
    </row>
    <row r="210" spans="1:33" ht="8.25" customHeight="1">
      <c r="A210" s="1257"/>
      <c r="B210" s="1202"/>
      <c r="C210" s="1155"/>
      <c r="D210" s="601"/>
      <c r="E210" s="1208"/>
      <c r="F210" s="1164"/>
      <c r="G210" s="601"/>
      <c r="H210" s="1158"/>
      <c r="I210" s="1158"/>
      <c r="J210" s="1170"/>
      <c r="K210" s="1171"/>
      <c r="L210" s="1171"/>
      <c r="M210" s="1171"/>
      <c r="N210" s="1171"/>
      <c r="O210" s="1222"/>
      <c r="P210" s="1223"/>
      <c r="Q210" s="1223"/>
      <c r="R210" s="1223"/>
      <c r="S210" s="1224"/>
      <c r="T210" s="1223"/>
      <c r="U210" s="1223"/>
      <c r="V210" s="1223"/>
      <c r="W210" s="1223"/>
      <c r="X210" s="1224"/>
      <c r="Y210" s="1178"/>
      <c r="Z210" s="1179"/>
      <c r="AA210" s="1179"/>
      <c r="AB210" s="1179"/>
      <c r="AC210" s="1179"/>
      <c r="AD210" s="1180"/>
    </row>
    <row r="211" spans="1:33" ht="8.25" customHeight="1">
      <c r="A211" s="1256">
        <v>30</v>
      </c>
      <c r="B211" s="1201">
        <f>B205+1</f>
        <v>30</v>
      </c>
      <c r="C211" s="1203" t="str">
        <f>IFERROR(VLOOKUP($A211,作業員情報!$A$4:$AE$53,4,0)&amp;"　"&amp;VLOOKUP($A211,作業員情報!$A$4:$AE$53,5,0),"")</f>
        <v>　</v>
      </c>
      <c r="D211" s="599" t="str">
        <f>IFERROR(VLOOKUP($A211,作業員情報!$A$4:$AE$53,7,0),"")&amp;""</f>
        <v/>
      </c>
      <c r="E211" s="1206" t="str">
        <f>IFERROR(VLOOKUP($A211,作業員情報!$A$4:$AE$53,8,0),"")&amp;""</f>
        <v/>
      </c>
      <c r="F211" s="1209">
        <f>IFERROR(VLOOKUP($A211,作業員情報!$A$4:$AE$53,9,0),"")</f>
        <v>0</v>
      </c>
      <c r="G211" s="599" t="str">
        <f>IFERROR(VLOOKUP($A211,作業員情報!$A$4:$AE$53,11,0),"")&amp;""</f>
        <v/>
      </c>
      <c r="H211" s="1161"/>
      <c r="I211" s="1156" t="str">
        <f>IFERROR(VLOOKUP($A211,作業員情報!$A$4:$AE$53,18,0),"")&amp;""</f>
        <v/>
      </c>
      <c r="J211" s="1166" t="str">
        <f>IFERROR(VLOOKUP($A211,作業員情報!$A$4:$AE$53,15,0),"")&amp;""</f>
        <v/>
      </c>
      <c r="K211" s="1167"/>
      <c r="L211" s="1167"/>
      <c r="M211" s="1167"/>
      <c r="N211" s="1167"/>
      <c r="O211" s="1216" t="str">
        <f>IFERROR(VLOOKUP($A211,作業員情報!$A$4:$AE$53,16,0),"")&amp;""</f>
        <v/>
      </c>
      <c r="P211" s="1217"/>
      <c r="Q211" s="1217"/>
      <c r="R211" s="1217"/>
      <c r="S211" s="1218"/>
      <c r="T211" s="1217" t="str">
        <f>IFERROR(VLOOKUP($A211,作業員情報!$A$4:$AE$53,17,0),"")&amp;""</f>
        <v/>
      </c>
      <c r="U211" s="1217"/>
      <c r="V211" s="1217"/>
      <c r="W211" s="1217"/>
      <c r="X211" s="1218"/>
      <c r="Y211" s="1172" t="s">
        <v>890</v>
      </c>
      <c r="Z211" s="1173"/>
      <c r="AA211" s="1173"/>
      <c r="AB211" s="1173"/>
      <c r="AC211" s="1173"/>
      <c r="AD211" s="1174"/>
    </row>
    <row r="212" spans="1:33" ht="8.25" customHeight="1">
      <c r="A212" s="1254"/>
      <c r="B212" s="1201"/>
      <c r="C212" s="1204"/>
      <c r="D212" s="1205"/>
      <c r="E212" s="1207"/>
      <c r="F212" s="1210"/>
      <c r="G212" s="601"/>
      <c r="H212" s="1162"/>
      <c r="I212" s="1157"/>
      <c r="J212" s="1168"/>
      <c r="K212" s="1169"/>
      <c r="L212" s="1169"/>
      <c r="M212" s="1169"/>
      <c r="N212" s="1169"/>
      <c r="O212" s="1219"/>
      <c r="P212" s="1220"/>
      <c r="Q212" s="1220"/>
      <c r="R212" s="1220"/>
      <c r="S212" s="1221"/>
      <c r="T212" s="1220"/>
      <c r="U212" s="1220"/>
      <c r="V212" s="1220"/>
      <c r="W212" s="1220"/>
      <c r="X212" s="1221"/>
      <c r="Y212" s="1175"/>
      <c r="Z212" s="1176"/>
      <c r="AA212" s="1176"/>
      <c r="AB212" s="1176"/>
      <c r="AC212" s="1176"/>
      <c r="AD212" s="1177"/>
    </row>
    <row r="213" spans="1:33" ht="8.25" customHeight="1">
      <c r="A213" s="1254"/>
      <c r="B213" s="1201"/>
      <c r="C213" s="1159" t="str">
        <f>IFERROR(VLOOKUP($A211,作業員情報!$A$4:$AE$53,2,0)&amp;"　"&amp;VLOOKUP($A211,作業員情報!$A$4:$AE$53,3,0),"")</f>
        <v>　</v>
      </c>
      <c r="D213" s="1205"/>
      <c r="E213" s="1207"/>
      <c r="F213" s="1211"/>
      <c r="G213" s="599" t="str">
        <f>IFERROR(VLOOKUP($A211,作業員情報!$A$4:$AE$53,12,0),"")&amp;""</f>
        <v/>
      </c>
      <c r="H213" s="1161"/>
      <c r="I213" s="1158"/>
      <c r="J213" s="1168"/>
      <c r="K213" s="1169"/>
      <c r="L213" s="1169"/>
      <c r="M213" s="1169"/>
      <c r="N213" s="1169"/>
      <c r="O213" s="1219"/>
      <c r="P213" s="1220"/>
      <c r="Q213" s="1220"/>
      <c r="R213" s="1220"/>
      <c r="S213" s="1221"/>
      <c r="T213" s="1220"/>
      <c r="U213" s="1220"/>
      <c r="V213" s="1220"/>
      <c r="W213" s="1220"/>
      <c r="X213" s="1221"/>
      <c r="Y213" s="1178"/>
      <c r="Z213" s="1179"/>
      <c r="AA213" s="1179"/>
      <c r="AB213" s="1179"/>
      <c r="AC213" s="1179"/>
      <c r="AD213" s="1180"/>
    </row>
    <row r="214" spans="1:33" ht="8.25" customHeight="1">
      <c r="A214" s="1254"/>
      <c r="B214" s="1201"/>
      <c r="C214" s="1160"/>
      <c r="D214" s="1205"/>
      <c r="E214" s="1207"/>
      <c r="F214" s="1163" t="str">
        <f ca="1">IFERROR(VLOOKUP($A211,作業員情報!$A$4:$AE$53,10,0),"")</f>
        <v/>
      </c>
      <c r="G214" s="601"/>
      <c r="H214" s="1162"/>
      <c r="I214" s="1157" t="str">
        <f>IFERROR(VLOOKUP($A211,作業員情報!$A$4:$AE$53,19,0),"")&amp;""</f>
        <v/>
      </c>
      <c r="J214" s="1168"/>
      <c r="K214" s="1169"/>
      <c r="L214" s="1169"/>
      <c r="M214" s="1169"/>
      <c r="N214" s="1169"/>
      <c r="O214" s="1219"/>
      <c r="P214" s="1220"/>
      <c r="Q214" s="1220"/>
      <c r="R214" s="1220"/>
      <c r="S214" s="1221"/>
      <c r="T214" s="1220"/>
      <c r="U214" s="1220"/>
      <c r="V214" s="1220"/>
      <c r="W214" s="1220"/>
      <c r="X214" s="1221"/>
      <c r="Y214" s="1172" t="s">
        <v>890</v>
      </c>
      <c r="Z214" s="1173"/>
      <c r="AA214" s="1173"/>
      <c r="AB214" s="1173"/>
      <c r="AC214" s="1173"/>
      <c r="AD214" s="1174"/>
    </row>
    <row r="215" spans="1:33" ht="8.25" customHeight="1">
      <c r="A215" s="1254"/>
      <c r="B215" s="1201"/>
      <c r="C215" s="1154" t="str">
        <f>IFERROR(VLOOKUP($A211,作業員情報!$A$4:$AE$53,6,0),"")&amp;""</f>
        <v/>
      </c>
      <c r="D215" s="1205"/>
      <c r="E215" s="1207"/>
      <c r="F215" s="1163"/>
      <c r="G215" s="599" t="str">
        <f>IFERROR(VLOOKUP($A211,作業員情報!$A$4:$AE$53,13,0),"")&amp;""</f>
        <v/>
      </c>
      <c r="H215" s="1156" t="str">
        <f>IFERROR(VLOOKUP($A211,作業員情報!$A$4:$AE$53,14,0),"")&amp;""</f>
        <v/>
      </c>
      <c r="I215" s="1157"/>
      <c r="J215" s="1168"/>
      <c r="K215" s="1169"/>
      <c r="L215" s="1169"/>
      <c r="M215" s="1169"/>
      <c r="N215" s="1169"/>
      <c r="O215" s="1219"/>
      <c r="P215" s="1220"/>
      <c r="Q215" s="1220"/>
      <c r="R215" s="1220"/>
      <c r="S215" s="1221"/>
      <c r="T215" s="1220"/>
      <c r="U215" s="1220"/>
      <c r="V215" s="1220"/>
      <c r="W215" s="1220"/>
      <c r="X215" s="1221"/>
      <c r="Y215" s="1175"/>
      <c r="Z215" s="1176"/>
      <c r="AA215" s="1176"/>
      <c r="AB215" s="1176"/>
      <c r="AC215" s="1176"/>
      <c r="AD215" s="1177"/>
    </row>
    <row r="216" spans="1:33" ht="8.25" customHeight="1">
      <c r="A216" s="1257"/>
      <c r="B216" s="1202"/>
      <c r="C216" s="1155"/>
      <c r="D216" s="601"/>
      <c r="E216" s="1208"/>
      <c r="F216" s="1164"/>
      <c r="G216" s="601"/>
      <c r="H216" s="1158"/>
      <c r="I216" s="1158"/>
      <c r="J216" s="1170"/>
      <c r="K216" s="1171"/>
      <c r="L216" s="1171"/>
      <c r="M216" s="1171"/>
      <c r="N216" s="1171"/>
      <c r="O216" s="1222"/>
      <c r="P216" s="1223"/>
      <c r="Q216" s="1223"/>
      <c r="R216" s="1223"/>
      <c r="S216" s="1224"/>
      <c r="T216" s="1223"/>
      <c r="U216" s="1223"/>
      <c r="V216" s="1223"/>
      <c r="W216" s="1223"/>
      <c r="X216" s="1224"/>
      <c r="Y216" s="1178"/>
      <c r="Z216" s="1179"/>
      <c r="AA216" s="1179"/>
      <c r="AB216" s="1179"/>
      <c r="AC216" s="1179"/>
      <c r="AD216" s="1180"/>
    </row>
    <row r="217" spans="1:33" ht="8.25" customHeight="1">
      <c r="A217" s="124"/>
      <c r="B217" s="432"/>
      <c r="C217" s="434"/>
      <c r="D217" s="435"/>
      <c r="E217" s="436"/>
      <c r="F217" s="435"/>
      <c r="G217" s="435"/>
      <c r="H217" s="435"/>
      <c r="I217" s="435"/>
      <c r="J217" s="437"/>
      <c r="K217" s="437"/>
      <c r="L217" s="437"/>
      <c r="M217" s="437"/>
      <c r="N217" s="437"/>
      <c r="O217" s="438"/>
      <c r="P217" s="438"/>
      <c r="Q217" s="438"/>
      <c r="R217" s="438"/>
      <c r="S217" s="438"/>
      <c r="T217" s="438"/>
      <c r="U217" s="438"/>
      <c r="V217" s="438"/>
      <c r="W217" s="438"/>
      <c r="X217" s="438"/>
      <c r="Y217" s="439"/>
      <c r="Z217" s="439"/>
      <c r="AA217" s="439"/>
      <c r="AB217" s="439"/>
      <c r="AC217" s="439"/>
      <c r="AD217" s="439"/>
    </row>
    <row r="218" spans="1:33" ht="12.75" customHeight="1">
      <c r="A218" s="124"/>
      <c r="B218" s="24"/>
      <c r="C218" s="87" t="s">
        <v>1069</v>
      </c>
      <c r="D218" s="440"/>
      <c r="E218" s="440"/>
      <c r="F218" s="24"/>
      <c r="G218" s="124"/>
      <c r="H218" s="88"/>
      <c r="I218" s="88" t="s">
        <v>1083</v>
      </c>
      <c r="J218" s="88"/>
      <c r="K218" s="88"/>
      <c r="L218" s="24"/>
      <c r="M218" s="24"/>
      <c r="N218" s="24"/>
      <c r="O218" s="24"/>
      <c r="P218" s="24"/>
      <c r="Q218" s="24"/>
      <c r="R218" s="24"/>
      <c r="S218" s="24"/>
      <c r="T218" s="24"/>
      <c r="U218" s="24"/>
      <c r="V218" s="24"/>
      <c r="W218" s="24"/>
      <c r="X218" s="24"/>
      <c r="Y218" s="24"/>
      <c r="Z218" s="24"/>
      <c r="AA218" s="24"/>
      <c r="AB218" s="24"/>
      <c r="AC218" s="24"/>
      <c r="AD218" s="24"/>
    </row>
    <row r="219" spans="1:33" ht="12.75" customHeight="1">
      <c r="A219" s="124"/>
      <c r="B219" s="24"/>
      <c r="C219" s="24"/>
      <c r="D219" s="24"/>
      <c r="E219" s="24"/>
      <c r="F219" s="24"/>
      <c r="G219" s="124"/>
      <c r="H219" s="88"/>
      <c r="I219" s="88" t="s">
        <v>1073</v>
      </c>
      <c r="J219" s="88"/>
      <c r="K219" s="88"/>
      <c r="L219" s="24"/>
      <c r="M219" s="24"/>
      <c r="N219" s="24"/>
      <c r="O219" s="24"/>
      <c r="P219" s="24"/>
      <c r="Q219" s="24"/>
      <c r="R219" s="24"/>
      <c r="S219" s="24"/>
      <c r="T219" s="24"/>
      <c r="U219" s="24"/>
      <c r="V219" s="24"/>
      <c r="W219" s="24"/>
      <c r="X219" s="24"/>
      <c r="Y219" s="24"/>
      <c r="Z219" s="24"/>
      <c r="AA219" s="24"/>
      <c r="AB219" s="24"/>
      <c r="AC219" s="24"/>
      <c r="AD219" s="24"/>
    </row>
    <row r="220" spans="1:33" ht="12.75" customHeight="1">
      <c r="A220" s="124"/>
      <c r="B220" s="24"/>
      <c r="C220" s="24"/>
      <c r="D220" s="24"/>
      <c r="E220" s="24"/>
      <c r="F220" s="24"/>
      <c r="G220" s="124"/>
      <c r="H220" s="88"/>
      <c r="I220" s="88" t="s">
        <v>1084</v>
      </c>
      <c r="J220" s="88"/>
      <c r="K220" s="88"/>
      <c r="L220" s="24"/>
      <c r="M220" s="24"/>
      <c r="N220" s="24"/>
      <c r="O220" s="24"/>
      <c r="P220" s="24"/>
      <c r="Q220" s="24"/>
      <c r="R220" s="24"/>
      <c r="S220" s="24"/>
      <c r="T220" s="24"/>
      <c r="U220" s="24"/>
      <c r="V220" s="24"/>
      <c r="W220" s="24"/>
      <c r="X220" s="24"/>
      <c r="Y220" s="24"/>
      <c r="Z220" s="24"/>
      <c r="AA220" s="24"/>
      <c r="AB220" s="24"/>
      <c r="AC220" s="24"/>
      <c r="AD220" s="24"/>
      <c r="AE220" s="89"/>
      <c r="AF220" s="89"/>
      <c r="AG220" s="89"/>
    </row>
    <row r="221" spans="1:33" ht="12.75" customHeight="1">
      <c r="A221" s="124"/>
      <c r="B221" s="24"/>
      <c r="C221" s="24"/>
      <c r="D221" s="24"/>
      <c r="E221" s="24"/>
      <c r="F221" s="24"/>
      <c r="G221" s="124"/>
      <c r="H221" s="88"/>
      <c r="I221" s="88" t="s">
        <v>1085</v>
      </c>
      <c r="J221" s="88"/>
      <c r="K221" s="88"/>
      <c r="L221" s="24"/>
      <c r="M221" s="24"/>
      <c r="N221" s="24"/>
      <c r="O221" s="24"/>
      <c r="P221" s="24"/>
      <c r="Q221" s="24"/>
      <c r="R221" s="24"/>
      <c r="S221" s="24"/>
      <c r="T221" s="24"/>
      <c r="U221" s="24"/>
      <c r="V221" s="24"/>
      <c r="W221" s="24"/>
      <c r="X221" s="24"/>
      <c r="Y221" s="24"/>
      <c r="Z221" s="24"/>
      <c r="AA221" s="24"/>
      <c r="AB221" s="24"/>
      <c r="AC221" s="24"/>
      <c r="AD221" s="24"/>
      <c r="AE221" s="89"/>
      <c r="AF221" s="89"/>
      <c r="AG221" s="89"/>
    </row>
    <row r="222" spans="1:33" ht="12.75" customHeight="1">
      <c r="A222" s="124"/>
      <c r="B222" s="24"/>
      <c r="C222" s="88" t="s">
        <v>1070</v>
      </c>
      <c r="D222" s="24"/>
      <c r="E222" s="24"/>
      <c r="F222" s="24"/>
      <c r="G222" s="124"/>
      <c r="H222" s="88"/>
      <c r="I222" s="88" t="s">
        <v>1074</v>
      </c>
      <c r="J222" s="88"/>
      <c r="K222" s="88"/>
      <c r="L222" s="24"/>
      <c r="M222" s="24"/>
      <c r="N222" s="24"/>
      <c r="O222" s="24"/>
      <c r="P222" s="24"/>
      <c r="Q222" s="24"/>
      <c r="R222" s="24"/>
      <c r="S222" s="24"/>
      <c r="T222" s="24"/>
      <c r="U222" s="24"/>
      <c r="V222" s="24"/>
      <c r="W222" s="24"/>
      <c r="X222" s="24"/>
      <c r="Y222" s="24"/>
      <c r="Z222" s="24"/>
      <c r="AA222" s="24"/>
      <c r="AB222" s="24"/>
      <c r="AC222" s="24"/>
      <c r="AD222" s="24"/>
      <c r="AE222" s="89"/>
      <c r="AF222" s="89"/>
      <c r="AG222" s="89"/>
    </row>
    <row r="223" spans="1:33" ht="12.75" customHeight="1">
      <c r="A223" s="124"/>
      <c r="B223" s="24"/>
      <c r="C223" s="88" t="s">
        <v>1068</v>
      </c>
      <c r="D223" s="88"/>
      <c r="E223" s="88"/>
      <c r="F223" s="88"/>
      <c r="G223" s="124"/>
      <c r="H223" s="88"/>
      <c r="I223" s="88" t="s">
        <v>1086</v>
      </c>
      <c r="J223" s="88"/>
      <c r="K223" s="88"/>
      <c r="L223" s="24"/>
      <c r="M223" s="24"/>
      <c r="N223" s="24"/>
      <c r="O223" s="24"/>
      <c r="P223" s="24"/>
      <c r="Q223" s="24"/>
      <c r="R223" s="24"/>
      <c r="S223" s="24"/>
      <c r="T223" s="24"/>
      <c r="U223" s="24"/>
      <c r="V223" s="24"/>
      <c r="W223" s="24"/>
      <c r="X223" s="24"/>
      <c r="Y223" s="24"/>
      <c r="Z223" s="24"/>
      <c r="AA223" s="24"/>
      <c r="AB223" s="24"/>
      <c r="AC223" s="24"/>
      <c r="AD223" s="24"/>
      <c r="AE223" s="89"/>
      <c r="AF223" s="89"/>
      <c r="AG223" s="89"/>
    </row>
    <row r="224" spans="1:33" ht="12.75" customHeight="1">
      <c r="A224" s="124"/>
      <c r="B224" s="24"/>
      <c r="C224" s="87" t="s">
        <v>1071</v>
      </c>
      <c r="D224" s="88"/>
      <c r="E224" s="88"/>
      <c r="F224" s="88"/>
      <c r="G224" s="124"/>
      <c r="H224" s="88"/>
      <c r="I224" s="88" t="s">
        <v>1087</v>
      </c>
      <c r="J224" s="88"/>
      <c r="K224" s="88"/>
      <c r="L224" s="24"/>
      <c r="M224" s="24"/>
      <c r="N224" s="24"/>
      <c r="O224" s="24"/>
      <c r="P224" s="24"/>
      <c r="Q224" s="24"/>
      <c r="R224" s="24"/>
      <c r="S224" s="24"/>
      <c r="T224" s="24"/>
      <c r="U224" s="24"/>
      <c r="V224" s="24"/>
      <c r="W224" s="24"/>
      <c r="X224" s="24"/>
      <c r="Y224" s="24"/>
      <c r="Z224" s="24"/>
      <c r="AA224" s="24"/>
      <c r="AB224" s="24"/>
      <c r="AC224" s="24"/>
      <c r="AD224" s="24"/>
      <c r="AE224" s="89"/>
      <c r="AF224" s="89"/>
      <c r="AG224" s="89"/>
    </row>
    <row r="225" spans="1:33" ht="12.75" customHeight="1">
      <c r="A225" s="124"/>
      <c r="B225" s="24"/>
      <c r="C225" s="88" t="s">
        <v>1072</v>
      </c>
      <c r="D225" s="88"/>
      <c r="E225" s="88"/>
      <c r="F225" s="88"/>
      <c r="G225" s="124"/>
      <c r="H225" s="88"/>
      <c r="I225" s="88" t="s">
        <v>1101</v>
      </c>
      <c r="J225" s="88"/>
      <c r="K225" s="88"/>
      <c r="L225" s="24"/>
      <c r="M225" s="24"/>
      <c r="N225" s="24"/>
      <c r="O225" s="24"/>
      <c r="P225" s="24"/>
      <c r="Q225" s="24"/>
      <c r="R225" s="24"/>
      <c r="S225" s="24"/>
      <c r="T225" s="24"/>
      <c r="U225" s="24"/>
      <c r="V225" s="24"/>
      <c r="W225" s="24"/>
      <c r="X225" s="24"/>
      <c r="Y225" s="24"/>
      <c r="Z225" s="24"/>
      <c r="AA225" s="24"/>
      <c r="AB225" s="24"/>
      <c r="AC225" s="24"/>
      <c r="AD225" s="24"/>
      <c r="AE225" s="89"/>
      <c r="AF225" s="89"/>
      <c r="AG225" s="89"/>
    </row>
    <row r="226" spans="1:33" ht="12.75" customHeight="1">
      <c r="A226" s="124"/>
      <c r="B226" s="24"/>
      <c r="C226" s="88"/>
      <c r="D226" s="88"/>
      <c r="E226" s="88"/>
      <c r="F226" s="88"/>
      <c r="G226" s="124"/>
      <c r="H226" s="88"/>
      <c r="I226" s="88" t="s">
        <v>1088</v>
      </c>
      <c r="J226" s="88"/>
      <c r="K226" s="88"/>
      <c r="L226" s="24"/>
      <c r="M226" s="24"/>
      <c r="N226" s="24"/>
      <c r="O226" s="24"/>
      <c r="P226" s="24"/>
      <c r="Q226" s="24"/>
      <c r="R226" s="24"/>
      <c r="S226" s="24"/>
      <c r="T226" s="24"/>
      <c r="U226" s="24"/>
      <c r="V226" s="24"/>
      <c r="W226" s="24"/>
      <c r="X226" s="24"/>
      <c r="Y226" s="24"/>
      <c r="Z226" s="24"/>
      <c r="AA226" s="24"/>
      <c r="AB226" s="24"/>
      <c r="AC226" s="24"/>
      <c r="AD226" s="24"/>
      <c r="AE226" s="89"/>
      <c r="AF226" s="89"/>
      <c r="AG226" s="89"/>
    </row>
    <row r="227" spans="1:33" ht="8.25" customHeight="1">
      <c r="A227" s="1256">
        <v>31</v>
      </c>
      <c r="B227" s="1200">
        <f>B211+1</f>
        <v>31</v>
      </c>
      <c r="C227" s="1203" t="str">
        <f>IFERROR(VLOOKUP($A227,作業員情報!$A$4:$AE$53,4,0)&amp;"　"&amp;VLOOKUP($A227,作業員情報!$A$4:$AE$53,5,0),"")</f>
        <v>　</v>
      </c>
      <c r="D227" s="599" t="str">
        <f>IFERROR(VLOOKUP($A227,作業員情報!$A$4:$AE$53,7,0),"")&amp;""</f>
        <v/>
      </c>
      <c r="E227" s="1206" t="str">
        <f>IFERROR(VLOOKUP($A227,作業員情報!$A$4:$AE$53,8,0),"")&amp;""</f>
        <v/>
      </c>
      <c r="F227" s="1209">
        <f>IFERROR(VLOOKUP($A227,作業員情報!$A$4:$AE$53,9,0),"")</f>
        <v>0</v>
      </c>
      <c r="G227" s="599" t="str">
        <f>IFERROR(VLOOKUP($A227,作業員情報!$A$4:$AE$53,11,0),"")&amp;""</f>
        <v/>
      </c>
      <c r="H227" s="1161"/>
      <c r="I227" s="1156" t="str">
        <f>IFERROR(VLOOKUP($A227,作業員情報!$A$4:$AE$53,18,0),"")&amp;""</f>
        <v/>
      </c>
      <c r="J227" s="1166" t="str">
        <f>IFERROR(VLOOKUP($A227,作業員情報!$A$4:$AE$53,15,0),"")&amp;""</f>
        <v/>
      </c>
      <c r="K227" s="1167"/>
      <c r="L227" s="1167"/>
      <c r="M227" s="1167"/>
      <c r="N227" s="1167"/>
      <c r="O227" s="1216" t="str">
        <f>IFERROR(VLOOKUP($A227,作業員情報!$A$4:$AE$53,16,0),"")&amp;""</f>
        <v/>
      </c>
      <c r="P227" s="1217"/>
      <c r="Q227" s="1217"/>
      <c r="R227" s="1217"/>
      <c r="S227" s="1218"/>
      <c r="T227" s="1217" t="str">
        <f>IFERROR(VLOOKUP($A227,作業員情報!$A$4:$AE$53,17,0),"")&amp;""</f>
        <v/>
      </c>
      <c r="U227" s="1217"/>
      <c r="V227" s="1217"/>
      <c r="W227" s="1217"/>
      <c r="X227" s="1218"/>
      <c r="Y227" s="1172" t="s">
        <v>888</v>
      </c>
      <c r="Z227" s="1173"/>
      <c r="AA227" s="1173"/>
      <c r="AB227" s="1173"/>
      <c r="AC227" s="1173"/>
      <c r="AD227" s="1174"/>
    </row>
    <row r="228" spans="1:33" ht="8.25" customHeight="1">
      <c r="A228" s="1254"/>
      <c r="B228" s="1201"/>
      <c r="C228" s="1204"/>
      <c r="D228" s="1205"/>
      <c r="E228" s="1207"/>
      <c r="F228" s="1210"/>
      <c r="G228" s="601"/>
      <c r="H228" s="1162"/>
      <c r="I228" s="1157"/>
      <c r="J228" s="1168"/>
      <c r="K228" s="1169"/>
      <c r="L228" s="1169"/>
      <c r="M228" s="1169"/>
      <c r="N228" s="1169"/>
      <c r="O228" s="1219"/>
      <c r="P228" s="1220"/>
      <c r="Q228" s="1220"/>
      <c r="R228" s="1220"/>
      <c r="S228" s="1221"/>
      <c r="T228" s="1220"/>
      <c r="U228" s="1220"/>
      <c r="V228" s="1220"/>
      <c r="W228" s="1220"/>
      <c r="X228" s="1221"/>
      <c r="Y228" s="1175"/>
      <c r="Z228" s="1176"/>
      <c r="AA228" s="1176"/>
      <c r="AB228" s="1176"/>
      <c r="AC228" s="1176"/>
      <c r="AD228" s="1177"/>
    </row>
    <row r="229" spans="1:33" ht="8.25" customHeight="1">
      <c r="A229" s="1254"/>
      <c r="B229" s="1201"/>
      <c r="C229" s="1159" t="str">
        <f>IFERROR(VLOOKUP($A227,作業員情報!$A$4:$AE$53,2,0)&amp;"　"&amp;VLOOKUP($A227,作業員情報!$A$4:$AE$53,3,0),"")</f>
        <v>　</v>
      </c>
      <c r="D229" s="1205"/>
      <c r="E229" s="1207"/>
      <c r="F229" s="1211"/>
      <c r="G229" s="599" t="str">
        <f>IFERROR(VLOOKUP($A227,作業員情報!$A$4:$AE$53,12,0),"")&amp;""</f>
        <v/>
      </c>
      <c r="H229" s="1161"/>
      <c r="I229" s="1158"/>
      <c r="J229" s="1168"/>
      <c r="K229" s="1169"/>
      <c r="L229" s="1169"/>
      <c r="M229" s="1169"/>
      <c r="N229" s="1169"/>
      <c r="O229" s="1219"/>
      <c r="P229" s="1220"/>
      <c r="Q229" s="1220"/>
      <c r="R229" s="1220"/>
      <c r="S229" s="1221"/>
      <c r="T229" s="1220"/>
      <c r="U229" s="1220"/>
      <c r="V229" s="1220"/>
      <c r="W229" s="1220"/>
      <c r="X229" s="1221"/>
      <c r="Y229" s="1178"/>
      <c r="Z229" s="1179"/>
      <c r="AA229" s="1179"/>
      <c r="AB229" s="1179"/>
      <c r="AC229" s="1179"/>
      <c r="AD229" s="1180"/>
    </row>
    <row r="230" spans="1:33" ht="8.25" customHeight="1">
      <c r="A230" s="1254"/>
      <c r="B230" s="1201"/>
      <c r="C230" s="1160"/>
      <c r="D230" s="1205"/>
      <c r="E230" s="1207"/>
      <c r="F230" s="1163" t="str">
        <f ca="1">IFERROR(VLOOKUP($A227,作業員情報!$A$4:$AE$53,10,0),"")</f>
        <v/>
      </c>
      <c r="G230" s="601"/>
      <c r="H230" s="1162"/>
      <c r="I230" s="1157" t="str">
        <f>IFERROR(VLOOKUP($A227,作業員情報!$A$4:$AE$53,19,0),"")&amp;""</f>
        <v/>
      </c>
      <c r="J230" s="1168"/>
      <c r="K230" s="1169"/>
      <c r="L230" s="1169"/>
      <c r="M230" s="1169"/>
      <c r="N230" s="1169"/>
      <c r="O230" s="1219"/>
      <c r="P230" s="1220"/>
      <c r="Q230" s="1220"/>
      <c r="R230" s="1220"/>
      <c r="S230" s="1221"/>
      <c r="T230" s="1220"/>
      <c r="U230" s="1220"/>
      <c r="V230" s="1220"/>
      <c r="W230" s="1220"/>
      <c r="X230" s="1221"/>
      <c r="Y230" s="1172" t="s">
        <v>890</v>
      </c>
      <c r="Z230" s="1173"/>
      <c r="AA230" s="1173"/>
      <c r="AB230" s="1173"/>
      <c r="AC230" s="1173"/>
      <c r="AD230" s="1174"/>
    </row>
    <row r="231" spans="1:33" ht="8.25" customHeight="1">
      <c r="A231" s="1254"/>
      <c r="B231" s="1201"/>
      <c r="C231" s="1154" t="str">
        <f>IFERROR(VLOOKUP($A227,作業員情報!$A$4:$AE$53,6,0),"")&amp;""</f>
        <v/>
      </c>
      <c r="D231" s="1205"/>
      <c r="E231" s="1207"/>
      <c r="F231" s="1163"/>
      <c r="G231" s="599" t="str">
        <f>IFERROR(VLOOKUP($A227,作業員情報!$A$4:$AE$53,13,0),"")&amp;""</f>
        <v/>
      </c>
      <c r="H231" s="1156" t="str">
        <f>IFERROR(VLOOKUP($A227,作業員情報!$A$4:$AE$53,14,0),"")&amp;""</f>
        <v/>
      </c>
      <c r="I231" s="1157"/>
      <c r="J231" s="1168"/>
      <c r="K231" s="1169"/>
      <c r="L231" s="1169"/>
      <c r="M231" s="1169"/>
      <c r="N231" s="1169"/>
      <c r="O231" s="1219"/>
      <c r="P231" s="1220"/>
      <c r="Q231" s="1220"/>
      <c r="R231" s="1220"/>
      <c r="S231" s="1221"/>
      <c r="T231" s="1220"/>
      <c r="U231" s="1220"/>
      <c r="V231" s="1220"/>
      <c r="W231" s="1220"/>
      <c r="X231" s="1221"/>
      <c r="Y231" s="1175"/>
      <c r="Z231" s="1176"/>
      <c r="AA231" s="1176"/>
      <c r="AB231" s="1176"/>
      <c r="AC231" s="1176"/>
      <c r="AD231" s="1177"/>
    </row>
    <row r="232" spans="1:33" ht="8.25" customHeight="1">
      <c r="A232" s="1257"/>
      <c r="B232" s="1202"/>
      <c r="C232" s="1155"/>
      <c r="D232" s="601"/>
      <c r="E232" s="1208"/>
      <c r="F232" s="1164"/>
      <c r="G232" s="601"/>
      <c r="H232" s="1158"/>
      <c r="I232" s="1158"/>
      <c r="J232" s="1170"/>
      <c r="K232" s="1171"/>
      <c r="L232" s="1171"/>
      <c r="M232" s="1171"/>
      <c r="N232" s="1171"/>
      <c r="O232" s="1222"/>
      <c r="P232" s="1223"/>
      <c r="Q232" s="1223"/>
      <c r="R232" s="1223"/>
      <c r="S232" s="1224"/>
      <c r="T232" s="1223"/>
      <c r="U232" s="1223"/>
      <c r="V232" s="1223"/>
      <c r="W232" s="1223"/>
      <c r="X232" s="1224"/>
      <c r="Y232" s="1178"/>
      <c r="Z232" s="1179"/>
      <c r="AA232" s="1179"/>
      <c r="AB232" s="1179"/>
      <c r="AC232" s="1179"/>
      <c r="AD232" s="1180"/>
    </row>
    <row r="233" spans="1:33" ht="8.25" customHeight="1">
      <c r="A233" s="1256">
        <v>32</v>
      </c>
      <c r="B233" s="1200">
        <f>B227+1</f>
        <v>32</v>
      </c>
      <c r="C233" s="1203" t="str">
        <f>IFERROR(VLOOKUP($A233,作業員情報!$A$4:$AE$53,4,0)&amp;"　"&amp;VLOOKUP($A233,作業員情報!$A$4:$AE$53,5,0),"")</f>
        <v>　</v>
      </c>
      <c r="D233" s="599" t="str">
        <f>IFERROR(VLOOKUP($A233,作業員情報!$A$4:$AE$53,7,0),"")&amp;""</f>
        <v/>
      </c>
      <c r="E233" s="1206" t="str">
        <f>IFERROR(VLOOKUP($A233,作業員情報!$A$4:$AE$53,8,0),"")&amp;""</f>
        <v/>
      </c>
      <c r="F233" s="1209">
        <f>IFERROR(VLOOKUP($A233,作業員情報!$A$4:$AE$53,9,0),"")</f>
        <v>0</v>
      </c>
      <c r="G233" s="599" t="str">
        <f>IFERROR(VLOOKUP($A233,作業員情報!$A$4:$AE$53,11,0),"")&amp;""</f>
        <v/>
      </c>
      <c r="H233" s="1161"/>
      <c r="I233" s="1156" t="str">
        <f>IFERROR(VLOOKUP($A233,作業員情報!$A$4:$AE$53,18,0),"")&amp;""</f>
        <v/>
      </c>
      <c r="J233" s="1166" t="str">
        <f>IFERROR(VLOOKUP($A233,作業員情報!$A$4:$AE$53,15,0),"")&amp;""</f>
        <v/>
      </c>
      <c r="K233" s="1167"/>
      <c r="L233" s="1167"/>
      <c r="M233" s="1167"/>
      <c r="N233" s="1167"/>
      <c r="O233" s="1216" t="str">
        <f>IFERROR(VLOOKUP($A233,作業員情報!$A$4:$AE$53,16,0),"")&amp;""</f>
        <v/>
      </c>
      <c r="P233" s="1217"/>
      <c r="Q233" s="1217"/>
      <c r="R233" s="1217"/>
      <c r="S233" s="1218"/>
      <c r="T233" s="1217" t="str">
        <f>IFERROR(VLOOKUP($A233,作業員情報!$A$4:$AE$53,17,0),"")&amp;""</f>
        <v/>
      </c>
      <c r="U233" s="1217"/>
      <c r="V233" s="1217"/>
      <c r="W233" s="1217"/>
      <c r="X233" s="1218"/>
      <c r="Y233" s="1172" t="s">
        <v>890</v>
      </c>
      <c r="Z233" s="1173"/>
      <c r="AA233" s="1173"/>
      <c r="AB233" s="1173"/>
      <c r="AC233" s="1173"/>
      <c r="AD233" s="1174"/>
    </row>
    <row r="234" spans="1:33" ht="8.25" customHeight="1">
      <c r="A234" s="1254"/>
      <c r="B234" s="1201"/>
      <c r="C234" s="1204"/>
      <c r="D234" s="1205"/>
      <c r="E234" s="1207"/>
      <c r="F234" s="1210"/>
      <c r="G234" s="601"/>
      <c r="H234" s="1162"/>
      <c r="I234" s="1157"/>
      <c r="J234" s="1168"/>
      <c r="K234" s="1169"/>
      <c r="L234" s="1169"/>
      <c r="M234" s="1169"/>
      <c r="N234" s="1169"/>
      <c r="O234" s="1219"/>
      <c r="P234" s="1220"/>
      <c r="Q234" s="1220"/>
      <c r="R234" s="1220"/>
      <c r="S234" s="1221"/>
      <c r="T234" s="1220"/>
      <c r="U234" s="1220"/>
      <c r="V234" s="1220"/>
      <c r="W234" s="1220"/>
      <c r="X234" s="1221"/>
      <c r="Y234" s="1175"/>
      <c r="Z234" s="1176"/>
      <c r="AA234" s="1176"/>
      <c r="AB234" s="1176"/>
      <c r="AC234" s="1176"/>
      <c r="AD234" s="1177"/>
    </row>
    <row r="235" spans="1:33" ht="8.25" customHeight="1">
      <c r="A235" s="1254"/>
      <c r="B235" s="1201"/>
      <c r="C235" s="1159" t="str">
        <f>IFERROR(VLOOKUP($A233,作業員情報!$A$4:$AE$53,2,0)&amp;"　"&amp;VLOOKUP($A233,作業員情報!$A$4:$AE$53,3,0),"")</f>
        <v>　</v>
      </c>
      <c r="D235" s="1205"/>
      <c r="E235" s="1207"/>
      <c r="F235" s="1211"/>
      <c r="G235" s="599" t="str">
        <f>IFERROR(VLOOKUP($A233,作業員情報!$A$4:$AE$53,12,0),"")&amp;""</f>
        <v/>
      </c>
      <c r="H235" s="1161"/>
      <c r="I235" s="1158"/>
      <c r="J235" s="1168"/>
      <c r="K235" s="1169"/>
      <c r="L235" s="1169"/>
      <c r="M235" s="1169"/>
      <c r="N235" s="1169"/>
      <c r="O235" s="1219"/>
      <c r="P235" s="1220"/>
      <c r="Q235" s="1220"/>
      <c r="R235" s="1220"/>
      <c r="S235" s="1221"/>
      <c r="T235" s="1220"/>
      <c r="U235" s="1220"/>
      <c r="V235" s="1220"/>
      <c r="W235" s="1220"/>
      <c r="X235" s="1221"/>
      <c r="Y235" s="1178"/>
      <c r="Z235" s="1179"/>
      <c r="AA235" s="1179"/>
      <c r="AB235" s="1179"/>
      <c r="AC235" s="1179"/>
      <c r="AD235" s="1180"/>
    </row>
    <row r="236" spans="1:33" ht="8.25" customHeight="1">
      <c r="A236" s="1254"/>
      <c r="B236" s="1201"/>
      <c r="C236" s="1160"/>
      <c r="D236" s="1205"/>
      <c r="E236" s="1207"/>
      <c r="F236" s="1163" t="str">
        <f ca="1">IFERROR(VLOOKUP($A233,作業員情報!$A$4:$AE$53,10,0),"")</f>
        <v/>
      </c>
      <c r="G236" s="601"/>
      <c r="H236" s="1162"/>
      <c r="I236" s="1157" t="str">
        <f>IFERROR(VLOOKUP($A233,作業員情報!$A$4:$AE$53,19,0),"")&amp;""</f>
        <v/>
      </c>
      <c r="J236" s="1168"/>
      <c r="K236" s="1169"/>
      <c r="L236" s="1169"/>
      <c r="M236" s="1169"/>
      <c r="N236" s="1169"/>
      <c r="O236" s="1219"/>
      <c r="P236" s="1220"/>
      <c r="Q236" s="1220"/>
      <c r="R236" s="1220"/>
      <c r="S236" s="1221"/>
      <c r="T236" s="1220"/>
      <c r="U236" s="1220"/>
      <c r="V236" s="1220"/>
      <c r="W236" s="1220"/>
      <c r="X236" s="1221"/>
      <c r="Y236" s="1172" t="s">
        <v>890</v>
      </c>
      <c r="Z236" s="1173"/>
      <c r="AA236" s="1173"/>
      <c r="AB236" s="1173"/>
      <c r="AC236" s="1173"/>
      <c r="AD236" s="1174"/>
    </row>
    <row r="237" spans="1:33" ht="8.25" customHeight="1">
      <c r="A237" s="1254"/>
      <c r="B237" s="1201"/>
      <c r="C237" s="1154" t="str">
        <f>IFERROR(VLOOKUP($A233,作業員情報!$A$4:$AE$53,6,0),"")&amp;""</f>
        <v/>
      </c>
      <c r="D237" s="1205"/>
      <c r="E237" s="1207"/>
      <c r="F237" s="1163"/>
      <c r="G237" s="599" t="str">
        <f>IFERROR(VLOOKUP($A233,作業員情報!$A$4:$AE$53,13,0),"")&amp;""</f>
        <v/>
      </c>
      <c r="H237" s="1156" t="str">
        <f>IFERROR(VLOOKUP($A233,作業員情報!$A$4:$AE$53,14,0),"")&amp;""</f>
        <v/>
      </c>
      <c r="I237" s="1157"/>
      <c r="J237" s="1168"/>
      <c r="K237" s="1169"/>
      <c r="L237" s="1169"/>
      <c r="M237" s="1169"/>
      <c r="N237" s="1169"/>
      <c r="O237" s="1219"/>
      <c r="P237" s="1220"/>
      <c r="Q237" s="1220"/>
      <c r="R237" s="1220"/>
      <c r="S237" s="1221"/>
      <c r="T237" s="1220"/>
      <c r="U237" s="1220"/>
      <c r="V237" s="1220"/>
      <c r="W237" s="1220"/>
      <c r="X237" s="1221"/>
      <c r="Y237" s="1175"/>
      <c r="Z237" s="1176"/>
      <c r="AA237" s="1176"/>
      <c r="AB237" s="1176"/>
      <c r="AC237" s="1176"/>
      <c r="AD237" s="1177"/>
    </row>
    <row r="238" spans="1:33" ht="8.25" customHeight="1">
      <c r="A238" s="1257"/>
      <c r="B238" s="1202"/>
      <c r="C238" s="1155"/>
      <c r="D238" s="601"/>
      <c r="E238" s="1208"/>
      <c r="F238" s="1164"/>
      <c r="G238" s="601"/>
      <c r="H238" s="1158"/>
      <c r="I238" s="1158"/>
      <c r="J238" s="1170"/>
      <c r="K238" s="1171"/>
      <c r="L238" s="1171"/>
      <c r="M238" s="1171"/>
      <c r="N238" s="1171"/>
      <c r="O238" s="1222"/>
      <c r="P238" s="1223"/>
      <c r="Q238" s="1223"/>
      <c r="R238" s="1223"/>
      <c r="S238" s="1224"/>
      <c r="T238" s="1223"/>
      <c r="U238" s="1223"/>
      <c r="V238" s="1223"/>
      <c r="W238" s="1223"/>
      <c r="X238" s="1224"/>
      <c r="Y238" s="1178"/>
      <c r="Z238" s="1179"/>
      <c r="AA238" s="1179"/>
      <c r="AB238" s="1179"/>
      <c r="AC238" s="1179"/>
      <c r="AD238" s="1180"/>
    </row>
    <row r="239" spans="1:33" ht="8.25" customHeight="1">
      <c r="A239" s="1256">
        <v>33</v>
      </c>
      <c r="B239" s="1200">
        <f>B233+1</f>
        <v>33</v>
      </c>
      <c r="C239" s="1203" t="str">
        <f>IFERROR(VLOOKUP($A239,作業員情報!$A$4:$AE$53,4,0)&amp;"　"&amp;VLOOKUP($A239,作業員情報!$A$4:$AE$53,5,0),"")</f>
        <v>　</v>
      </c>
      <c r="D239" s="599" t="str">
        <f>IFERROR(VLOOKUP($A239,作業員情報!$A$4:$AE$53,7,0),"")&amp;""</f>
        <v/>
      </c>
      <c r="E239" s="1206" t="str">
        <f>IFERROR(VLOOKUP($A239,作業員情報!$A$4:$AE$53,8,0),"")&amp;""</f>
        <v/>
      </c>
      <c r="F239" s="1209">
        <f>IFERROR(VLOOKUP($A239,作業員情報!$A$4:$AE$53,9,0),"")</f>
        <v>0</v>
      </c>
      <c r="G239" s="599" t="str">
        <f>IFERROR(VLOOKUP($A239,作業員情報!$A$4:$AE$53,11,0),"")&amp;""</f>
        <v/>
      </c>
      <c r="H239" s="1161"/>
      <c r="I239" s="1156" t="str">
        <f>IFERROR(VLOOKUP($A239,作業員情報!$A$4:$AE$53,18,0),"")&amp;""</f>
        <v/>
      </c>
      <c r="J239" s="1166" t="str">
        <f>IFERROR(VLOOKUP($A239,作業員情報!$A$4:$AE$53,15,0),"")&amp;""</f>
        <v/>
      </c>
      <c r="K239" s="1167"/>
      <c r="L239" s="1167"/>
      <c r="M239" s="1167"/>
      <c r="N239" s="1167"/>
      <c r="O239" s="1216" t="str">
        <f>IFERROR(VLOOKUP($A239,作業員情報!$A$4:$AE$53,16,0),"")&amp;""</f>
        <v/>
      </c>
      <c r="P239" s="1217"/>
      <c r="Q239" s="1217"/>
      <c r="R239" s="1217"/>
      <c r="S239" s="1218"/>
      <c r="T239" s="1217" t="str">
        <f>IFERROR(VLOOKUP($A239,作業員情報!$A$4:$AE$53,17,0),"")&amp;""</f>
        <v/>
      </c>
      <c r="U239" s="1217"/>
      <c r="V239" s="1217"/>
      <c r="W239" s="1217"/>
      <c r="X239" s="1218"/>
      <c r="Y239" s="1172" t="s">
        <v>890</v>
      </c>
      <c r="Z239" s="1173"/>
      <c r="AA239" s="1173"/>
      <c r="AB239" s="1173"/>
      <c r="AC239" s="1173"/>
      <c r="AD239" s="1174"/>
    </row>
    <row r="240" spans="1:33" ht="8.25" customHeight="1">
      <c r="A240" s="1254"/>
      <c r="B240" s="1201"/>
      <c r="C240" s="1204"/>
      <c r="D240" s="1205"/>
      <c r="E240" s="1207"/>
      <c r="F240" s="1210"/>
      <c r="G240" s="601"/>
      <c r="H240" s="1162"/>
      <c r="I240" s="1157"/>
      <c r="J240" s="1168"/>
      <c r="K240" s="1169"/>
      <c r="L240" s="1169"/>
      <c r="M240" s="1169"/>
      <c r="N240" s="1169"/>
      <c r="O240" s="1219"/>
      <c r="P240" s="1220"/>
      <c r="Q240" s="1220"/>
      <c r="R240" s="1220"/>
      <c r="S240" s="1221"/>
      <c r="T240" s="1220"/>
      <c r="U240" s="1220"/>
      <c r="V240" s="1220"/>
      <c r="W240" s="1220"/>
      <c r="X240" s="1221"/>
      <c r="Y240" s="1175"/>
      <c r="Z240" s="1176"/>
      <c r="AA240" s="1176"/>
      <c r="AB240" s="1176"/>
      <c r="AC240" s="1176"/>
      <c r="AD240" s="1177"/>
    </row>
    <row r="241" spans="1:30" ht="8.25" customHeight="1">
      <c r="A241" s="1254"/>
      <c r="B241" s="1201"/>
      <c r="C241" s="1159" t="str">
        <f>IFERROR(VLOOKUP($A239,作業員情報!$A$4:$AE$53,2,0)&amp;"　"&amp;VLOOKUP($A239,作業員情報!$A$4:$AE$53,3,0),"")</f>
        <v>　</v>
      </c>
      <c r="D241" s="1205"/>
      <c r="E241" s="1207"/>
      <c r="F241" s="1211"/>
      <c r="G241" s="599" t="str">
        <f>IFERROR(VLOOKUP($A239,作業員情報!$A$4:$AE$53,12,0),"")&amp;""</f>
        <v/>
      </c>
      <c r="H241" s="1161"/>
      <c r="I241" s="1158"/>
      <c r="J241" s="1168"/>
      <c r="K241" s="1169"/>
      <c r="L241" s="1169"/>
      <c r="M241" s="1169"/>
      <c r="N241" s="1169"/>
      <c r="O241" s="1219"/>
      <c r="P241" s="1220"/>
      <c r="Q241" s="1220"/>
      <c r="R241" s="1220"/>
      <c r="S241" s="1221"/>
      <c r="T241" s="1220"/>
      <c r="U241" s="1220"/>
      <c r="V241" s="1220"/>
      <c r="W241" s="1220"/>
      <c r="X241" s="1221"/>
      <c r="Y241" s="1178"/>
      <c r="Z241" s="1179"/>
      <c r="AA241" s="1179"/>
      <c r="AB241" s="1179"/>
      <c r="AC241" s="1179"/>
      <c r="AD241" s="1180"/>
    </row>
    <row r="242" spans="1:30" ht="8.25" customHeight="1">
      <c r="A242" s="1254"/>
      <c r="B242" s="1201"/>
      <c r="C242" s="1160"/>
      <c r="D242" s="1205"/>
      <c r="E242" s="1207"/>
      <c r="F242" s="1163" t="str">
        <f ca="1">IFERROR(VLOOKUP($A239,作業員情報!$A$4:$AE$53,10,0),"")</f>
        <v/>
      </c>
      <c r="G242" s="601"/>
      <c r="H242" s="1162"/>
      <c r="I242" s="1157" t="str">
        <f>IFERROR(VLOOKUP($A239,作業員情報!$A$4:$AE$53,19,0),"")&amp;""</f>
        <v/>
      </c>
      <c r="J242" s="1168"/>
      <c r="K242" s="1169"/>
      <c r="L242" s="1169"/>
      <c r="M242" s="1169"/>
      <c r="N242" s="1169"/>
      <c r="O242" s="1219"/>
      <c r="P242" s="1220"/>
      <c r="Q242" s="1220"/>
      <c r="R242" s="1220"/>
      <c r="S242" s="1221"/>
      <c r="T242" s="1220"/>
      <c r="U242" s="1220"/>
      <c r="V242" s="1220"/>
      <c r="W242" s="1220"/>
      <c r="X242" s="1221"/>
      <c r="Y242" s="1172" t="s">
        <v>890</v>
      </c>
      <c r="Z242" s="1173"/>
      <c r="AA242" s="1173"/>
      <c r="AB242" s="1173"/>
      <c r="AC242" s="1173"/>
      <c r="AD242" s="1174"/>
    </row>
    <row r="243" spans="1:30" ht="8.25" customHeight="1">
      <c r="A243" s="1254"/>
      <c r="B243" s="1201"/>
      <c r="C243" s="1154" t="str">
        <f>IFERROR(VLOOKUP($A239,作業員情報!$A$4:$AE$53,6,0),"")&amp;""</f>
        <v/>
      </c>
      <c r="D243" s="1205"/>
      <c r="E243" s="1207"/>
      <c r="F243" s="1163"/>
      <c r="G243" s="599" t="str">
        <f>IFERROR(VLOOKUP($A239,作業員情報!$A$4:$AE$53,13,0),"")&amp;""</f>
        <v/>
      </c>
      <c r="H243" s="1156" t="str">
        <f>IFERROR(VLOOKUP($A239,作業員情報!$A$4:$AE$53,14,0),"")&amp;""</f>
        <v/>
      </c>
      <c r="I243" s="1157"/>
      <c r="J243" s="1168"/>
      <c r="K243" s="1169"/>
      <c r="L243" s="1169"/>
      <c r="M243" s="1169"/>
      <c r="N243" s="1169"/>
      <c r="O243" s="1219"/>
      <c r="P243" s="1220"/>
      <c r="Q243" s="1220"/>
      <c r="R243" s="1220"/>
      <c r="S243" s="1221"/>
      <c r="T243" s="1220"/>
      <c r="U243" s="1220"/>
      <c r="V243" s="1220"/>
      <c r="W243" s="1220"/>
      <c r="X243" s="1221"/>
      <c r="Y243" s="1175"/>
      <c r="Z243" s="1176"/>
      <c r="AA243" s="1176"/>
      <c r="AB243" s="1176"/>
      <c r="AC243" s="1176"/>
      <c r="AD243" s="1177"/>
    </row>
    <row r="244" spans="1:30" ht="8.25" customHeight="1">
      <c r="A244" s="1257"/>
      <c r="B244" s="1202"/>
      <c r="C244" s="1155"/>
      <c r="D244" s="601"/>
      <c r="E244" s="1208"/>
      <c r="F244" s="1164"/>
      <c r="G244" s="601"/>
      <c r="H244" s="1158"/>
      <c r="I244" s="1158"/>
      <c r="J244" s="1170"/>
      <c r="K244" s="1171"/>
      <c r="L244" s="1171"/>
      <c r="M244" s="1171"/>
      <c r="N244" s="1171"/>
      <c r="O244" s="1222"/>
      <c r="P244" s="1223"/>
      <c r="Q244" s="1223"/>
      <c r="R244" s="1223"/>
      <c r="S244" s="1224"/>
      <c r="T244" s="1223"/>
      <c r="U244" s="1223"/>
      <c r="V244" s="1223"/>
      <c r="W244" s="1223"/>
      <c r="X244" s="1224"/>
      <c r="Y244" s="1178"/>
      <c r="Z244" s="1179"/>
      <c r="AA244" s="1179"/>
      <c r="AB244" s="1179"/>
      <c r="AC244" s="1179"/>
      <c r="AD244" s="1180"/>
    </row>
    <row r="245" spans="1:30" ht="8.25" customHeight="1">
      <c r="A245" s="1256">
        <v>34</v>
      </c>
      <c r="B245" s="1200">
        <f>B239+1</f>
        <v>34</v>
      </c>
      <c r="C245" s="1203" t="str">
        <f>IFERROR(VLOOKUP($A245,作業員情報!$A$4:$AE$53,4,0)&amp;"　"&amp;VLOOKUP($A245,作業員情報!$A$4:$AE$53,5,0),"")</f>
        <v>　</v>
      </c>
      <c r="D245" s="599" t="str">
        <f>IFERROR(VLOOKUP($A245,作業員情報!$A$4:$AE$53,7,0),"")&amp;""</f>
        <v/>
      </c>
      <c r="E245" s="1206" t="str">
        <f>IFERROR(VLOOKUP($A245,作業員情報!$A$4:$AE$53,8,0),"")&amp;""</f>
        <v/>
      </c>
      <c r="F245" s="1209">
        <f>IFERROR(VLOOKUP($A245,作業員情報!$A$4:$AE$53,9,0),"")</f>
        <v>0</v>
      </c>
      <c r="G245" s="599" t="str">
        <f>IFERROR(VLOOKUP($A245,作業員情報!$A$4:$AE$53,11,0),"")&amp;""</f>
        <v/>
      </c>
      <c r="H245" s="1161"/>
      <c r="I245" s="1156" t="str">
        <f>IFERROR(VLOOKUP($A245,作業員情報!$A$4:$AE$53,18,0),"")&amp;""</f>
        <v/>
      </c>
      <c r="J245" s="1166" t="str">
        <f>IFERROR(VLOOKUP($A245,作業員情報!$A$4:$AE$53,15,0),"")&amp;""</f>
        <v/>
      </c>
      <c r="K245" s="1167"/>
      <c r="L245" s="1167"/>
      <c r="M245" s="1167"/>
      <c r="N245" s="1167"/>
      <c r="O245" s="1216" t="str">
        <f>IFERROR(VLOOKUP($A245,作業員情報!$A$4:$AE$53,16,0),"")&amp;""</f>
        <v/>
      </c>
      <c r="P245" s="1217"/>
      <c r="Q245" s="1217"/>
      <c r="R245" s="1217"/>
      <c r="S245" s="1218"/>
      <c r="T245" s="1217" t="str">
        <f>IFERROR(VLOOKUP($A245,作業員情報!$A$4:$AE$53,17,0),"")&amp;""</f>
        <v/>
      </c>
      <c r="U245" s="1217"/>
      <c r="V245" s="1217"/>
      <c r="W245" s="1217"/>
      <c r="X245" s="1218"/>
      <c r="Y245" s="1172" t="s">
        <v>890</v>
      </c>
      <c r="Z245" s="1173"/>
      <c r="AA245" s="1173"/>
      <c r="AB245" s="1173"/>
      <c r="AC245" s="1173"/>
      <c r="AD245" s="1174"/>
    </row>
    <row r="246" spans="1:30" ht="8.25" customHeight="1">
      <c r="A246" s="1254"/>
      <c r="B246" s="1201"/>
      <c r="C246" s="1204"/>
      <c r="D246" s="1205"/>
      <c r="E246" s="1207"/>
      <c r="F246" s="1210"/>
      <c r="G246" s="601"/>
      <c r="H246" s="1162"/>
      <c r="I246" s="1157"/>
      <c r="J246" s="1168"/>
      <c r="K246" s="1169"/>
      <c r="L246" s="1169"/>
      <c r="M246" s="1169"/>
      <c r="N246" s="1169"/>
      <c r="O246" s="1219"/>
      <c r="P246" s="1220"/>
      <c r="Q246" s="1220"/>
      <c r="R246" s="1220"/>
      <c r="S246" s="1221"/>
      <c r="T246" s="1220"/>
      <c r="U246" s="1220"/>
      <c r="V246" s="1220"/>
      <c r="W246" s="1220"/>
      <c r="X246" s="1221"/>
      <c r="Y246" s="1175"/>
      <c r="Z246" s="1176"/>
      <c r="AA246" s="1176"/>
      <c r="AB246" s="1176"/>
      <c r="AC246" s="1176"/>
      <c r="AD246" s="1177"/>
    </row>
    <row r="247" spans="1:30" ht="8.25" customHeight="1">
      <c r="A247" s="1254"/>
      <c r="B247" s="1201"/>
      <c r="C247" s="1159" t="str">
        <f>IFERROR(VLOOKUP($A245,作業員情報!$A$4:$AE$53,2,0)&amp;"　"&amp;VLOOKUP($A245,作業員情報!$A$4:$AE$53,3,0),"")</f>
        <v>　</v>
      </c>
      <c r="D247" s="1205"/>
      <c r="E247" s="1207"/>
      <c r="F247" s="1211"/>
      <c r="G247" s="599" t="str">
        <f>IFERROR(VLOOKUP($A245,作業員情報!$A$4:$AE$53,12,0),"")&amp;""</f>
        <v/>
      </c>
      <c r="H247" s="1161"/>
      <c r="I247" s="1158"/>
      <c r="J247" s="1168"/>
      <c r="K247" s="1169"/>
      <c r="L247" s="1169"/>
      <c r="M247" s="1169"/>
      <c r="N247" s="1169"/>
      <c r="O247" s="1219"/>
      <c r="P247" s="1220"/>
      <c r="Q247" s="1220"/>
      <c r="R247" s="1220"/>
      <c r="S247" s="1221"/>
      <c r="T247" s="1220"/>
      <c r="U247" s="1220"/>
      <c r="V247" s="1220"/>
      <c r="W247" s="1220"/>
      <c r="X247" s="1221"/>
      <c r="Y247" s="1178"/>
      <c r="Z247" s="1179"/>
      <c r="AA247" s="1179"/>
      <c r="AB247" s="1179"/>
      <c r="AC247" s="1179"/>
      <c r="AD247" s="1180"/>
    </row>
    <row r="248" spans="1:30" ht="8.25" customHeight="1">
      <c r="A248" s="1254"/>
      <c r="B248" s="1201"/>
      <c r="C248" s="1160"/>
      <c r="D248" s="1205"/>
      <c r="E248" s="1207"/>
      <c r="F248" s="1163" t="str">
        <f ca="1">IFERROR(VLOOKUP($A245,作業員情報!$A$4:$AE$53,10,0),"")</f>
        <v/>
      </c>
      <c r="G248" s="601"/>
      <c r="H248" s="1162"/>
      <c r="I248" s="1157" t="str">
        <f>IFERROR(VLOOKUP($A245,作業員情報!$A$4:$AE$53,19,0),"")&amp;""</f>
        <v/>
      </c>
      <c r="J248" s="1168"/>
      <c r="K248" s="1169"/>
      <c r="L248" s="1169"/>
      <c r="M248" s="1169"/>
      <c r="N248" s="1169"/>
      <c r="O248" s="1219"/>
      <c r="P248" s="1220"/>
      <c r="Q248" s="1220"/>
      <c r="R248" s="1220"/>
      <c r="S248" s="1221"/>
      <c r="T248" s="1220"/>
      <c r="U248" s="1220"/>
      <c r="V248" s="1220"/>
      <c r="W248" s="1220"/>
      <c r="X248" s="1221"/>
      <c r="Y248" s="1172" t="s">
        <v>890</v>
      </c>
      <c r="Z248" s="1173"/>
      <c r="AA248" s="1173"/>
      <c r="AB248" s="1173"/>
      <c r="AC248" s="1173"/>
      <c r="AD248" s="1174"/>
    </row>
    <row r="249" spans="1:30" ht="8.25" customHeight="1">
      <c r="A249" s="1254"/>
      <c r="B249" s="1201"/>
      <c r="C249" s="1154" t="str">
        <f>IFERROR(VLOOKUP($A245,作業員情報!$A$4:$AE$53,6,0),"")&amp;""</f>
        <v/>
      </c>
      <c r="D249" s="1205"/>
      <c r="E249" s="1207"/>
      <c r="F249" s="1163"/>
      <c r="G249" s="599" t="str">
        <f>IFERROR(VLOOKUP($A245,作業員情報!$A$4:$AE$53,13,0),"")&amp;""</f>
        <v/>
      </c>
      <c r="H249" s="1156" t="str">
        <f>IFERROR(VLOOKUP($A245,作業員情報!$A$4:$AE$53,14,0),"")&amp;""</f>
        <v/>
      </c>
      <c r="I249" s="1157"/>
      <c r="J249" s="1168"/>
      <c r="K249" s="1169"/>
      <c r="L249" s="1169"/>
      <c r="M249" s="1169"/>
      <c r="N249" s="1169"/>
      <c r="O249" s="1219"/>
      <c r="P249" s="1220"/>
      <c r="Q249" s="1220"/>
      <c r="R249" s="1220"/>
      <c r="S249" s="1221"/>
      <c r="T249" s="1220"/>
      <c r="U249" s="1220"/>
      <c r="V249" s="1220"/>
      <c r="W249" s="1220"/>
      <c r="X249" s="1221"/>
      <c r="Y249" s="1175"/>
      <c r="Z249" s="1176"/>
      <c r="AA249" s="1176"/>
      <c r="AB249" s="1176"/>
      <c r="AC249" s="1176"/>
      <c r="AD249" s="1177"/>
    </row>
    <row r="250" spans="1:30" ht="8.25" customHeight="1">
      <c r="A250" s="1257"/>
      <c r="B250" s="1202"/>
      <c r="C250" s="1155"/>
      <c r="D250" s="601"/>
      <c r="E250" s="1208"/>
      <c r="F250" s="1164"/>
      <c r="G250" s="601"/>
      <c r="H250" s="1158"/>
      <c r="I250" s="1158"/>
      <c r="J250" s="1170"/>
      <c r="K250" s="1171"/>
      <c r="L250" s="1171"/>
      <c r="M250" s="1171"/>
      <c r="N250" s="1171"/>
      <c r="O250" s="1222"/>
      <c r="P250" s="1223"/>
      <c r="Q250" s="1223"/>
      <c r="R250" s="1223"/>
      <c r="S250" s="1224"/>
      <c r="T250" s="1223"/>
      <c r="U250" s="1223"/>
      <c r="V250" s="1223"/>
      <c r="W250" s="1223"/>
      <c r="X250" s="1224"/>
      <c r="Y250" s="1178"/>
      <c r="Z250" s="1179"/>
      <c r="AA250" s="1179"/>
      <c r="AB250" s="1179"/>
      <c r="AC250" s="1179"/>
      <c r="AD250" s="1180"/>
    </row>
    <row r="251" spans="1:30" ht="8.25" customHeight="1">
      <c r="A251" s="1256">
        <v>35</v>
      </c>
      <c r="B251" s="1200">
        <f>B245+1</f>
        <v>35</v>
      </c>
      <c r="C251" s="1203" t="str">
        <f>IFERROR(VLOOKUP($A251,作業員情報!$A$4:$AE$53,4,0)&amp;"　"&amp;VLOOKUP($A251,作業員情報!$A$4:$AE$53,5,0),"")</f>
        <v>　</v>
      </c>
      <c r="D251" s="599" t="str">
        <f>IFERROR(VLOOKUP($A251,作業員情報!$A$4:$AE$53,7,0),"")&amp;""</f>
        <v/>
      </c>
      <c r="E251" s="1206" t="str">
        <f>IFERROR(VLOOKUP($A251,作業員情報!$A$4:$AE$53,8,0),"")&amp;""</f>
        <v/>
      </c>
      <c r="F251" s="1209">
        <f>IFERROR(VLOOKUP($A251,作業員情報!$A$4:$AE$53,9,0),"")</f>
        <v>0</v>
      </c>
      <c r="G251" s="599" t="str">
        <f>IFERROR(VLOOKUP($A251,作業員情報!$A$4:$AE$53,11,0),"")&amp;""</f>
        <v/>
      </c>
      <c r="H251" s="1161"/>
      <c r="I251" s="1156" t="str">
        <f>IFERROR(VLOOKUP($A251,作業員情報!$A$4:$AE$53,18,0),"")&amp;""</f>
        <v/>
      </c>
      <c r="J251" s="1166" t="str">
        <f>IFERROR(VLOOKUP($A251,作業員情報!$A$4:$AE$53,15,0),"")&amp;""</f>
        <v/>
      </c>
      <c r="K251" s="1167"/>
      <c r="L251" s="1167"/>
      <c r="M251" s="1167"/>
      <c r="N251" s="1167"/>
      <c r="O251" s="1216" t="str">
        <f>IFERROR(VLOOKUP($A251,作業員情報!$A$4:$AE$53,16,0),"")&amp;""</f>
        <v/>
      </c>
      <c r="P251" s="1217"/>
      <c r="Q251" s="1217"/>
      <c r="R251" s="1217"/>
      <c r="S251" s="1218"/>
      <c r="T251" s="1217" t="str">
        <f>IFERROR(VLOOKUP($A251,作業員情報!$A$4:$AE$53,17,0),"")&amp;""</f>
        <v/>
      </c>
      <c r="U251" s="1217"/>
      <c r="V251" s="1217"/>
      <c r="W251" s="1217"/>
      <c r="X251" s="1218"/>
      <c r="Y251" s="1172" t="s">
        <v>890</v>
      </c>
      <c r="Z251" s="1173"/>
      <c r="AA251" s="1173"/>
      <c r="AB251" s="1173"/>
      <c r="AC251" s="1173"/>
      <c r="AD251" s="1174"/>
    </row>
    <row r="252" spans="1:30" ht="8.25" customHeight="1">
      <c r="A252" s="1254"/>
      <c r="B252" s="1201"/>
      <c r="C252" s="1204"/>
      <c r="D252" s="1205"/>
      <c r="E252" s="1207"/>
      <c r="F252" s="1210"/>
      <c r="G252" s="601"/>
      <c r="H252" s="1162"/>
      <c r="I252" s="1157"/>
      <c r="J252" s="1168"/>
      <c r="K252" s="1169"/>
      <c r="L252" s="1169"/>
      <c r="M252" s="1169"/>
      <c r="N252" s="1169"/>
      <c r="O252" s="1219"/>
      <c r="P252" s="1220"/>
      <c r="Q252" s="1220"/>
      <c r="R252" s="1220"/>
      <c r="S252" s="1221"/>
      <c r="T252" s="1220"/>
      <c r="U252" s="1220"/>
      <c r="V252" s="1220"/>
      <c r="W252" s="1220"/>
      <c r="X252" s="1221"/>
      <c r="Y252" s="1175"/>
      <c r="Z252" s="1176"/>
      <c r="AA252" s="1176"/>
      <c r="AB252" s="1176"/>
      <c r="AC252" s="1176"/>
      <c r="AD252" s="1177"/>
    </row>
    <row r="253" spans="1:30" ht="8.25" customHeight="1">
      <c r="A253" s="1254"/>
      <c r="B253" s="1201"/>
      <c r="C253" s="1159" t="str">
        <f>IFERROR(VLOOKUP($A251,作業員情報!$A$4:$AE$53,2,0)&amp;"　"&amp;VLOOKUP($A251,作業員情報!$A$4:$AE$53,3,0),"")</f>
        <v>　</v>
      </c>
      <c r="D253" s="1205"/>
      <c r="E253" s="1207"/>
      <c r="F253" s="1211"/>
      <c r="G253" s="599" t="str">
        <f>IFERROR(VLOOKUP($A251,作業員情報!$A$4:$AE$53,12,0),"")&amp;""</f>
        <v/>
      </c>
      <c r="H253" s="1161"/>
      <c r="I253" s="1158"/>
      <c r="J253" s="1168"/>
      <c r="K253" s="1169"/>
      <c r="L253" s="1169"/>
      <c r="M253" s="1169"/>
      <c r="N253" s="1169"/>
      <c r="O253" s="1219"/>
      <c r="P253" s="1220"/>
      <c r="Q253" s="1220"/>
      <c r="R253" s="1220"/>
      <c r="S253" s="1221"/>
      <c r="T253" s="1220"/>
      <c r="U253" s="1220"/>
      <c r="V253" s="1220"/>
      <c r="W253" s="1220"/>
      <c r="X253" s="1221"/>
      <c r="Y253" s="1178"/>
      <c r="Z253" s="1179"/>
      <c r="AA253" s="1179"/>
      <c r="AB253" s="1179"/>
      <c r="AC253" s="1179"/>
      <c r="AD253" s="1180"/>
    </row>
    <row r="254" spans="1:30" ht="8.25" customHeight="1">
      <c r="A254" s="1254"/>
      <c r="B254" s="1201"/>
      <c r="C254" s="1160"/>
      <c r="D254" s="1205"/>
      <c r="E254" s="1207"/>
      <c r="F254" s="1163" t="str">
        <f ca="1">IFERROR(VLOOKUP($A251,作業員情報!$A$4:$AE$53,10,0),"")</f>
        <v/>
      </c>
      <c r="G254" s="601"/>
      <c r="H254" s="1162"/>
      <c r="I254" s="1157" t="str">
        <f>IFERROR(VLOOKUP($A251,作業員情報!$A$4:$AE$53,19,0),"")&amp;""</f>
        <v/>
      </c>
      <c r="J254" s="1168"/>
      <c r="K254" s="1169"/>
      <c r="L254" s="1169"/>
      <c r="M254" s="1169"/>
      <c r="N254" s="1169"/>
      <c r="O254" s="1219"/>
      <c r="P254" s="1220"/>
      <c r="Q254" s="1220"/>
      <c r="R254" s="1220"/>
      <c r="S254" s="1221"/>
      <c r="T254" s="1220"/>
      <c r="U254" s="1220"/>
      <c r="V254" s="1220"/>
      <c r="W254" s="1220"/>
      <c r="X254" s="1221"/>
      <c r="Y254" s="1172" t="s">
        <v>890</v>
      </c>
      <c r="Z254" s="1173"/>
      <c r="AA254" s="1173"/>
      <c r="AB254" s="1173"/>
      <c r="AC254" s="1173"/>
      <c r="AD254" s="1174"/>
    </row>
    <row r="255" spans="1:30" ht="8.25" customHeight="1">
      <c r="A255" s="1254"/>
      <c r="B255" s="1201"/>
      <c r="C255" s="1154" t="str">
        <f>IFERROR(VLOOKUP($A251,作業員情報!$A$4:$AE$53,6,0),"")&amp;""</f>
        <v/>
      </c>
      <c r="D255" s="1205"/>
      <c r="E255" s="1207"/>
      <c r="F255" s="1163"/>
      <c r="G255" s="599" t="str">
        <f>IFERROR(VLOOKUP($A251,作業員情報!$A$4:$AE$53,13,0),"")&amp;""</f>
        <v/>
      </c>
      <c r="H255" s="1156" t="str">
        <f>IFERROR(VLOOKUP($A251,作業員情報!$A$4:$AE$53,14,0),"")&amp;""</f>
        <v/>
      </c>
      <c r="I255" s="1157"/>
      <c r="J255" s="1168"/>
      <c r="K255" s="1169"/>
      <c r="L255" s="1169"/>
      <c r="M255" s="1169"/>
      <c r="N255" s="1169"/>
      <c r="O255" s="1219"/>
      <c r="P255" s="1220"/>
      <c r="Q255" s="1220"/>
      <c r="R255" s="1220"/>
      <c r="S255" s="1221"/>
      <c r="T255" s="1220"/>
      <c r="U255" s="1220"/>
      <c r="V255" s="1220"/>
      <c r="W255" s="1220"/>
      <c r="X255" s="1221"/>
      <c r="Y255" s="1175"/>
      <c r="Z255" s="1176"/>
      <c r="AA255" s="1176"/>
      <c r="AB255" s="1176"/>
      <c r="AC255" s="1176"/>
      <c r="AD255" s="1177"/>
    </row>
    <row r="256" spans="1:30" ht="8.25" customHeight="1">
      <c r="A256" s="1257"/>
      <c r="B256" s="1202"/>
      <c r="C256" s="1155"/>
      <c r="D256" s="601"/>
      <c r="E256" s="1208"/>
      <c r="F256" s="1164"/>
      <c r="G256" s="601"/>
      <c r="H256" s="1158"/>
      <c r="I256" s="1158"/>
      <c r="J256" s="1170"/>
      <c r="K256" s="1171"/>
      <c r="L256" s="1171"/>
      <c r="M256" s="1171"/>
      <c r="N256" s="1171"/>
      <c r="O256" s="1222"/>
      <c r="P256" s="1223"/>
      <c r="Q256" s="1223"/>
      <c r="R256" s="1223"/>
      <c r="S256" s="1224"/>
      <c r="T256" s="1223"/>
      <c r="U256" s="1223"/>
      <c r="V256" s="1223"/>
      <c r="W256" s="1223"/>
      <c r="X256" s="1224"/>
      <c r="Y256" s="1178"/>
      <c r="Z256" s="1179"/>
      <c r="AA256" s="1179"/>
      <c r="AB256" s="1179"/>
      <c r="AC256" s="1179"/>
      <c r="AD256" s="1180"/>
    </row>
    <row r="257" spans="1:30" ht="8.25" customHeight="1">
      <c r="A257" s="1256">
        <v>36</v>
      </c>
      <c r="B257" s="1200">
        <f>B251+1</f>
        <v>36</v>
      </c>
      <c r="C257" s="1203" t="str">
        <f>IFERROR(VLOOKUP($A257,作業員情報!$A$4:$AE$53,4,0)&amp;"　"&amp;VLOOKUP($A257,作業員情報!$A$4:$AE$53,5,0),"")</f>
        <v>　</v>
      </c>
      <c r="D257" s="599" t="str">
        <f>IFERROR(VLOOKUP($A257,作業員情報!$A$4:$AE$53,7,0),"")&amp;""</f>
        <v/>
      </c>
      <c r="E257" s="1206" t="str">
        <f>IFERROR(VLOOKUP($A257,作業員情報!$A$4:$AE$53,8,0),"")&amp;""</f>
        <v/>
      </c>
      <c r="F257" s="1209">
        <f>IFERROR(VLOOKUP($A257,作業員情報!$A$4:$AE$53,9,0),"")</f>
        <v>0</v>
      </c>
      <c r="G257" s="599" t="str">
        <f>IFERROR(VLOOKUP($A257,作業員情報!$A$4:$AE$53,11,0),"")&amp;""</f>
        <v/>
      </c>
      <c r="H257" s="1161"/>
      <c r="I257" s="1156" t="str">
        <f>IFERROR(VLOOKUP($A257,作業員情報!$A$4:$AE$53,18,0),"")&amp;""</f>
        <v/>
      </c>
      <c r="J257" s="1166" t="str">
        <f>IFERROR(VLOOKUP($A257,作業員情報!$A$4:$AE$53,15,0),"")&amp;""</f>
        <v/>
      </c>
      <c r="K257" s="1167"/>
      <c r="L257" s="1167"/>
      <c r="M257" s="1167"/>
      <c r="N257" s="1167"/>
      <c r="O257" s="1216" t="str">
        <f>IFERROR(VLOOKUP($A257,作業員情報!$A$4:$AE$53,16,0),"")&amp;""</f>
        <v/>
      </c>
      <c r="P257" s="1217"/>
      <c r="Q257" s="1217"/>
      <c r="R257" s="1217"/>
      <c r="S257" s="1218"/>
      <c r="T257" s="1217" t="str">
        <f>IFERROR(VLOOKUP($A257,作業員情報!$A$4:$AE$53,17,0),"")&amp;""</f>
        <v/>
      </c>
      <c r="U257" s="1217"/>
      <c r="V257" s="1217"/>
      <c r="W257" s="1217"/>
      <c r="X257" s="1218"/>
      <c r="Y257" s="1172" t="s">
        <v>890</v>
      </c>
      <c r="Z257" s="1173"/>
      <c r="AA257" s="1173"/>
      <c r="AB257" s="1173"/>
      <c r="AC257" s="1173"/>
      <c r="AD257" s="1174"/>
    </row>
    <row r="258" spans="1:30" ht="8.25" customHeight="1">
      <c r="A258" s="1254"/>
      <c r="B258" s="1201"/>
      <c r="C258" s="1204"/>
      <c r="D258" s="1205"/>
      <c r="E258" s="1207"/>
      <c r="F258" s="1210"/>
      <c r="G258" s="601"/>
      <c r="H258" s="1162"/>
      <c r="I258" s="1157"/>
      <c r="J258" s="1168"/>
      <c r="K258" s="1169"/>
      <c r="L258" s="1169"/>
      <c r="M258" s="1169"/>
      <c r="N258" s="1169"/>
      <c r="O258" s="1219"/>
      <c r="P258" s="1220"/>
      <c r="Q258" s="1220"/>
      <c r="R258" s="1220"/>
      <c r="S258" s="1221"/>
      <c r="T258" s="1220"/>
      <c r="U258" s="1220"/>
      <c r="V258" s="1220"/>
      <c r="W258" s="1220"/>
      <c r="X258" s="1221"/>
      <c r="Y258" s="1175"/>
      <c r="Z258" s="1176"/>
      <c r="AA258" s="1176"/>
      <c r="AB258" s="1176"/>
      <c r="AC258" s="1176"/>
      <c r="AD258" s="1177"/>
    </row>
    <row r="259" spans="1:30" ht="8.25" customHeight="1">
      <c r="A259" s="1254"/>
      <c r="B259" s="1201"/>
      <c r="C259" s="1159" t="str">
        <f>IFERROR(VLOOKUP($A257,作業員情報!$A$4:$AE$53,2,0)&amp;"　"&amp;VLOOKUP($A257,作業員情報!$A$4:$AE$53,3,0),"")</f>
        <v>　</v>
      </c>
      <c r="D259" s="1205"/>
      <c r="E259" s="1207"/>
      <c r="F259" s="1211"/>
      <c r="G259" s="599" t="str">
        <f>IFERROR(VLOOKUP($A257,作業員情報!$A$4:$AE$53,12,0),"")&amp;""</f>
        <v/>
      </c>
      <c r="H259" s="1161"/>
      <c r="I259" s="1158"/>
      <c r="J259" s="1168"/>
      <c r="K259" s="1169"/>
      <c r="L259" s="1169"/>
      <c r="M259" s="1169"/>
      <c r="N259" s="1169"/>
      <c r="O259" s="1219"/>
      <c r="P259" s="1220"/>
      <c r="Q259" s="1220"/>
      <c r="R259" s="1220"/>
      <c r="S259" s="1221"/>
      <c r="T259" s="1220"/>
      <c r="U259" s="1220"/>
      <c r="V259" s="1220"/>
      <c r="W259" s="1220"/>
      <c r="X259" s="1221"/>
      <c r="Y259" s="1178"/>
      <c r="Z259" s="1179"/>
      <c r="AA259" s="1179"/>
      <c r="AB259" s="1179"/>
      <c r="AC259" s="1179"/>
      <c r="AD259" s="1180"/>
    </row>
    <row r="260" spans="1:30" ht="8.25" customHeight="1">
      <c r="A260" s="1254"/>
      <c r="B260" s="1201"/>
      <c r="C260" s="1160"/>
      <c r="D260" s="1205"/>
      <c r="E260" s="1207"/>
      <c r="F260" s="1163" t="str">
        <f ca="1">IFERROR(VLOOKUP($A257,作業員情報!$A$4:$AE$53,10,0),"")</f>
        <v/>
      </c>
      <c r="G260" s="601"/>
      <c r="H260" s="1162"/>
      <c r="I260" s="1157" t="str">
        <f>IFERROR(VLOOKUP($A257,作業員情報!$A$4:$AE$53,19,0),"")&amp;""</f>
        <v/>
      </c>
      <c r="J260" s="1168"/>
      <c r="K260" s="1169"/>
      <c r="L260" s="1169"/>
      <c r="M260" s="1169"/>
      <c r="N260" s="1169"/>
      <c r="O260" s="1219"/>
      <c r="P260" s="1220"/>
      <c r="Q260" s="1220"/>
      <c r="R260" s="1220"/>
      <c r="S260" s="1221"/>
      <c r="T260" s="1220"/>
      <c r="U260" s="1220"/>
      <c r="V260" s="1220"/>
      <c r="W260" s="1220"/>
      <c r="X260" s="1221"/>
      <c r="Y260" s="1172" t="s">
        <v>890</v>
      </c>
      <c r="Z260" s="1173"/>
      <c r="AA260" s="1173"/>
      <c r="AB260" s="1173"/>
      <c r="AC260" s="1173"/>
      <c r="AD260" s="1174"/>
    </row>
    <row r="261" spans="1:30" ht="8.25" customHeight="1">
      <c r="A261" s="1254"/>
      <c r="B261" s="1201"/>
      <c r="C261" s="1154" t="str">
        <f>IFERROR(VLOOKUP($A257,作業員情報!$A$4:$AE$53,6,0),"")&amp;""</f>
        <v/>
      </c>
      <c r="D261" s="1205"/>
      <c r="E261" s="1207"/>
      <c r="F261" s="1163"/>
      <c r="G261" s="599" t="str">
        <f>IFERROR(VLOOKUP($A257,作業員情報!$A$4:$AE$53,13,0),"")&amp;""</f>
        <v/>
      </c>
      <c r="H261" s="1156" t="str">
        <f>IFERROR(VLOOKUP($A257,作業員情報!$A$4:$AE$53,14,0),"")&amp;""</f>
        <v/>
      </c>
      <c r="I261" s="1157"/>
      <c r="J261" s="1168"/>
      <c r="K261" s="1169"/>
      <c r="L261" s="1169"/>
      <c r="M261" s="1169"/>
      <c r="N261" s="1169"/>
      <c r="O261" s="1219"/>
      <c r="P261" s="1220"/>
      <c r="Q261" s="1220"/>
      <c r="R261" s="1220"/>
      <c r="S261" s="1221"/>
      <c r="T261" s="1220"/>
      <c r="U261" s="1220"/>
      <c r="V261" s="1220"/>
      <c r="W261" s="1220"/>
      <c r="X261" s="1221"/>
      <c r="Y261" s="1175"/>
      <c r="Z261" s="1176"/>
      <c r="AA261" s="1176"/>
      <c r="AB261" s="1176"/>
      <c r="AC261" s="1176"/>
      <c r="AD261" s="1177"/>
    </row>
    <row r="262" spans="1:30" ht="8.25" customHeight="1">
      <c r="A262" s="1257"/>
      <c r="B262" s="1202"/>
      <c r="C262" s="1155"/>
      <c r="D262" s="601"/>
      <c r="E262" s="1208"/>
      <c r="F262" s="1164"/>
      <c r="G262" s="601"/>
      <c r="H262" s="1158"/>
      <c r="I262" s="1158"/>
      <c r="J262" s="1170"/>
      <c r="K262" s="1171"/>
      <c r="L262" s="1171"/>
      <c r="M262" s="1171"/>
      <c r="N262" s="1171"/>
      <c r="O262" s="1222"/>
      <c r="P262" s="1223"/>
      <c r="Q262" s="1223"/>
      <c r="R262" s="1223"/>
      <c r="S262" s="1224"/>
      <c r="T262" s="1223"/>
      <c r="U262" s="1223"/>
      <c r="V262" s="1223"/>
      <c r="W262" s="1223"/>
      <c r="X262" s="1224"/>
      <c r="Y262" s="1178"/>
      <c r="Z262" s="1179"/>
      <c r="AA262" s="1179"/>
      <c r="AB262" s="1179"/>
      <c r="AC262" s="1179"/>
      <c r="AD262" s="1180"/>
    </row>
    <row r="263" spans="1:30" ht="8.25" customHeight="1">
      <c r="A263" s="1256">
        <v>37</v>
      </c>
      <c r="B263" s="1200">
        <f>B257+1</f>
        <v>37</v>
      </c>
      <c r="C263" s="1203" t="str">
        <f>IFERROR(VLOOKUP($A263,作業員情報!$A$4:$AE$53,4,0)&amp;"　"&amp;VLOOKUP($A263,作業員情報!$A$4:$AE$53,5,0),"")</f>
        <v>　</v>
      </c>
      <c r="D263" s="599" t="str">
        <f>IFERROR(VLOOKUP($A263,作業員情報!$A$4:$AE$53,7,0),"")&amp;""</f>
        <v/>
      </c>
      <c r="E263" s="1206" t="str">
        <f>IFERROR(VLOOKUP($A263,作業員情報!$A$4:$AE$53,8,0),"")&amp;""</f>
        <v/>
      </c>
      <c r="F263" s="1209">
        <f>IFERROR(VLOOKUP($A263,作業員情報!$A$4:$AE$53,9,0),"")</f>
        <v>0</v>
      </c>
      <c r="G263" s="599" t="str">
        <f>IFERROR(VLOOKUP($A263,作業員情報!$A$4:$AE$53,11,0),"")&amp;""</f>
        <v/>
      </c>
      <c r="H263" s="1161"/>
      <c r="I263" s="1156" t="str">
        <f>IFERROR(VLOOKUP($A263,作業員情報!$A$4:$AE$53,18,0),"")&amp;""</f>
        <v/>
      </c>
      <c r="J263" s="1166" t="str">
        <f>IFERROR(VLOOKUP($A263,作業員情報!$A$4:$AE$53,15,0),"")&amp;""</f>
        <v/>
      </c>
      <c r="K263" s="1167"/>
      <c r="L263" s="1167"/>
      <c r="M263" s="1167"/>
      <c r="N263" s="1167"/>
      <c r="O263" s="1216" t="str">
        <f>IFERROR(VLOOKUP($A263,作業員情報!$A$4:$AE$53,16,0),"")&amp;""</f>
        <v/>
      </c>
      <c r="P263" s="1217"/>
      <c r="Q263" s="1217"/>
      <c r="R263" s="1217"/>
      <c r="S263" s="1218"/>
      <c r="T263" s="1217" t="str">
        <f>IFERROR(VLOOKUP($A263,作業員情報!$A$4:$AE$53,17,0),"")&amp;""</f>
        <v/>
      </c>
      <c r="U263" s="1217"/>
      <c r="V263" s="1217"/>
      <c r="W263" s="1217"/>
      <c r="X263" s="1218"/>
      <c r="Y263" s="1172" t="s">
        <v>890</v>
      </c>
      <c r="Z263" s="1173"/>
      <c r="AA263" s="1173"/>
      <c r="AB263" s="1173"/>
      <c r="AC263" s="1173"/>
      <c r="AD263" s="1174"/>
    </row>
    <row r="264" spans="1:30" ht="8.25" customHeight="1">
      <c r="A264" s="1254"/>
      <c r="B264" s="1201"/>
      <c r="C264" s="1204"/>
      <c r="D264" s="1205"/>
      <c r="E264" s="1207"/>
      <c r="F264" s="1210"/>
      <c r="G264" s="601"/>
      <c r="H264" s="1162"/>
      <c r="I264" s="1157"/>
      <c r="J264" s="1168"/>
      <c r="K264" s="1169"/>
      <c r="L264" s="1169"/>
      <c r="M264" s="1169"/>
      <c r="N264" s="1169"/>
      <c r="O264" s="1219"/>
      <c r="P264" s="1220"/>
      <c r="Q264" s="1220"/>
      <c r="R264" s="1220"/>
      <c r="S264" s="1221"/>
      <c r="T264" s="1220"/>
      <c r="U264" s="1220"/>
      <c r="V264" s="1220"/>
      <c r="W264" s="1220"/>
      <c r="X264" s="1221"/>
      <c r="Y264" s="1175"/>
      <c r="Z264" s="1176"/>
      <c r="AA264" s="1176"/>
      <c r="AB264" s="1176"/>
      <c r="AC264" s="1176"/>
      <c r="AD264" s="1177"/>
    </row>
    <row r="265" spans="1:30" ht="8.25" customHeight="1">
      <c r="A265" s="1254"/>
      <c r="B265" s="1201"/>
      <c r="C265" s="1159" t="str">
        <f>IFERROR(VLOOKUP($A263,作業員情報!$A$4:$AE$53,2,0)&amp;"　"&amp;VLOOKUP($A263,作業員情報!$A$4:$AE$53,3,0),"")</f>
        <v>　</v>
      </c>
      <c r="D265" s="1205"/>
      <c r="E265" s="1207"/>
      <c r="F265" s="1211"/>
      <c r="G265" s="599" t="str">
        <f>IFERROR(VLOOKUP($A263,作業員情報!$A$4:$AE$53,12,0),"")&amp;""</f>
        <v/>
      </c>
      <c r="H265" s="1161"/>
      <c r="I265" s="1158"/>
      <c r="J265" s="1168"/>
      <c r="K265" s="1169"/>
      <c r="L265" s="1169"/>
      <c r="M265" s="1169"/>
      <c r="N265" s="1169"/>
      <c r="O265" s="1219"/>
      <c r="P265" s="1220"/>
      <c r="Q265" s="1220"/>
      <c r="R265" s="1220"/>
      <c r="S265" s="1221"/>
      <c r="T265" s="1220"/>
      <c r="U265" s="1220"/>
      <c r="V265" s="1220"/>
      <c r="W265" s="1220"/>
      <c r="X265" s="1221"/>
      <c r="Y265" s="1178"/>
      <c r="Z265" s="1179"/>
      <c r="AA265" s="1179"/>
      <c r="AB265" s="1179"/>
      <c r="AC265" s="1179"/>
      <c r="AD265" s="1180"/>
    </row>
    <row r="266" spans="1:30" ht="8.25" customHeight="1">
      <c r="A266" s="1254"/>
      <c r="B266" s="1201"/>
      <c r="C266" s="1160"/>
      <c r="D266" s="1205"/>
      <c r="E266" s="1207"/>
      <c r="F266" s="1163" t="str">
        <f ca="1">IFERROR(VLOOKUP($A263,作業員情報!$A$4:$AE$53,10,0),"")</f>
        <v/>
      </c>
      <c r="G266" s="601"/>
      <c r="H266" s="1162"/>
      <c r="I266" s="1157" t="str">
        <f>IFERROR(VLOOKUP($A263,作業員情報!$A$4:$AE$53,19,0),"")&amp;""</f>
        <v/>
      </c>
      <c r="J266" s="1168"/>
      <c r="K266" s="1169"/>
      <c r="L266" s="1169"/>
      <c r="M266" s="1169"/>
      <c r="N266" s="1169"/>
      <c r="O266" s="1219"/>
      <c r="P266" s="1220"/>
      <c r="Q266" s="1220"/>
      <c r="R266" s="1220"/>
      <c r="S266" s="1221"/>
      <c r="T266" s="1220"/>
      <c r="U266" s="1220"/>
      <c r="V266" s="1220"/>
      <c r="W266" s="1220"/>
      <c r="X266" s="1221"/>
      <c r="Y266" s="1172" t="s">
        <v>890</v>
      </c>
      <c r="Z266" s="1173"/>
      <c r="AA266" s="1173"/>
      <c r="AB266" s="1173"/>
      <c r="AC266" s="1173"/>
      <c r="AD266" s="1174"/>
    </row>
    <row r="267" spans="1:30" ht="8.25" customHeight="1">
      <c r="A267" s="1254"/>
      <c r="B267" s="1201"/>
      <c r="C267" s="1154" t="str">
        <f>IFERROR(VLOOKUP($A263,作業員情報!$A$4:$AE$53,6,0),"")&amp;""</f>
        <v/>
      </c>
      <c r="D267" s="1205"/>
      <c r="E267" s="1207"/>
      <c r="F267" s="1163"/>
      <c r="G267" s="599" t="str">
        <f>IFERROR(VLOOKUP($A263,作業員情報!$A$4:$AE$53,13,0),"")&amp;""</f>
        <v/>
      </c>
      <c r="H267" s="1156" t="str">
        <f>IFERROR(VLOOKUP($A263,作業員情報!$A$4:$AE$53,14,0),"")&amp;""</f>
        <v/>
      </c>
      <c r="I267" s="1157"/>
      <c r="J267" s="1168"/>
      <c r="K267" s="1169"/>
      <c r="L267" s="1169"/>
      <c r="M267" s="1169"/>
      <c r="N267" s="1169"/>
      <c r="O267" s="1219"/>
      <c r="P267" s="1220"/>
      <c r="Q267" s="1220"/>
      <c r="R267" s="1220"/>
      <c r="S267" s="1221"/>
      <c r="T267" s="1220"/>
      <c r="U267" s="1220"/>
      <c r="V267" s="1220"/>
      <c r="W267" s="1220"/>
      <c r="X267" s="1221"/>
      <c r="Y267" s="1175"/>
      <c r="Z267" s="1176"/>
      <c r="AA267" s="1176"/>
      <c r="AB267" s="1176"/>
      <c r="AC267" s="1176"/>
      <c r="AD267" s="1177"/>
    </row>
    <row r="268" spans="1:30" ht="8.25" customHeight="1">
      <c r="A268" s="1257"/>
      <c r="B268" s="1202"/>
      <c r="C268" s="1155"/>
      <c r="D268" s="601"/>
      <c r="E268" s="1208"/>
      <c r="F268" s="1164"/>
      <c r="G268" s="601"/>
      <c r="H268" s="1158"/>
      <c r="I268" s="1158"/>
      <c r="J268" s="1170"/>
      <c r="K268" s="1171"/>
      <c r="L268" s="1171"/>
      <c r="M268" s="1171"/>
      <c r="N268" s="1171"/>
      <c r="O268" s="1222"/>
      <c r="P268" s="1223"/>
      <c r="Q268" s="1223"/>
      <c r="R268" s="1223"/>
      <c r="S268" s="1224"/>
      <c r="T268" s="1223"/>
      <c r="U268" s="1223"/>
      <c r="V268" s="1223"/>
      <c r="W268" s="1223"/>
      <c r="X268" s="1224"/>
      <c r="Y268" s="1178"/>
      <c r="Z268" s="1179"/>
      <c r="AA268" s="1179"/>
      <c r="AB268" s="1179"/>
      <c r="AC268" s="1179"/>
      <c r="AD268" s="1180"/>
    </row>
    <row r="269" spans="1:30" ht="8.25" customHeight="1">
      <c r="A269" s="1256">
        <v>38</v>
      </c>
      <c r="B269" s="1200">
        <f>B263+1</f>
        <v>38</v>
      </c>
      <c r="C269" s="1203" t="str">
        <f>IFERROR(VLOOKUP($A269,作業員情報!$A$4:$AE$53,4,0)&amp;"　"&amp;VLOOKUP($A269,作業員情報!$A$4:$AE$53,5,0),"")</f>
        <v>　</v>
      </c>
      <c r="D269" s="599" t="str">
        <f>IFERROR(VLOOKUP($A269,作業員情報!$A$4:$AE$53,7,0),"")&amp;""</f>
        <v/>
      </c>
      <c r="E269" s="1206" t="str">
        <f>IFERROR(VLOOKUP($A269,作業員情報!$A$4:$AE$53,8,0),"")&amp;""</f>
        <v/>
      </c>
      <c r="F269" s="1209">
        <f>IFERROR(VLOOKUP($A269,作業員情報!$A$4:$AE$53,9,0),"")</f>
        <v>0</v>
      </c>
      <c r="G269" s="599" t="str">
        <f>IFERROR(VLOOKUP($A269,作業員情報!$A$4:$AE$53,11,0),"")&amp;""</f>
        <v/>
      </c>
      <c r="H269" s="1161"/>
      <c r="I269" s="1156" t="str">
        <f>IFERROR(VLOOKUP($A269,作業員情報!$A$4:$AE$53,18,0),"")&amp;""</f>
        <v/>
      </c>
      <c r="J269" s="1166" t="str">
        <f>IFERROR(VLOOKUP($A269,作業員情報!$A$4:$AE$53,15,0),"")&amp;""</f>
        <v/>
      </c>
      <c r="K269" s="1167"/>
      <c r="L269" s="1167"/>
      <c r="M269" s="1167"/>
      <c r="N269" s="1167"/>
      <c r="O269" s="1216" t="str">
        <f>IFERROR(VLOOKUP($A269,作業員情報!$A$4:$AE$53,16,0),"")&amp;""</f>
        <v/>
      </c>
      <c r="P269" s="1217"/>
      <c r="Q269" s="1217"/>
      <c r="R269" s="1217"/>
      <c r="S269" s="1218"/>
      <c r="T269" s="1217" t="str">
        <f>IFERROR(VLOOKUP($A269,作業員情報!$A$4:$AE$53,17,0),"")&amp;""</f>
        <v/>
      </c>
      <c r="U269" s="1217"/>
      <c r="V269" s="1217"/>
      <c r="W269" s="1217"/>
      <c r="X269" s="1218"/>
      <c r="Y269" s="1172" t="s">
        <v>890</v>
      </c>
      <c r="Z269" s="1173"/>
      <c r="AA269" s="1173"/>
      <c r="AB269" s="1173"/>
      <c r="AC269" s="1173"/>
      <c r="AD269" s="1174"/>
    </row>
    <row r="270" spans="1:30" ht="8.25" customHeight="1">
      <c r="A270" s="1254"/>
      <c r="B270" s="1201"/>
      <c r="C270" s="1204"/>
      <c r="D270" s="1205"/>
      <c r="E270" s="1207"/>
      <c r="F270" s="1210"/>
      <c r="G270" s="601"/>
      <c r="H270" s="1162"/>
      <c r="I270" s="1157"/>
      <c r="J270" s="1168"/>
      <c r="K270" s="1169"/>
      <c r="L270" s="1169"/>
      <c r="M270" s="1169"/>
      <c r="N270" s="1169"/>
      <c r="O270" s="1219"/>
      <c r="P270" s="1220"/>
      <c r="Q270" s="1220"/>
      <c r="R270" s="1220"/>
      <c r="S270" s="1221"/>
      <c r="T270" s="1220"/>
      <c r="U270" s="1220"/>
      <c r="V270" s="1220"/>
      <c r="W270" s="1220"/>
      <c r="X270" s="1221"/>
      <c r="Y270" s="1175"/>
      <c r="Z270" s="1176"/>
      <c r="AA270" s="1176"/>
      <c r="AB270" s="1176"/>
      <c r="AC270" s="1176"/>
      <c r="AD270" s="1177"/>
    </row>
    <row r="271" spans="1:30" ht="8.25" customHeight="1">
      <c r="A271" s="1254"/>
      <c r="B271" s="1201"/>
      <c r="C271" s="1159" t="str">
        <f>IFERROR(VLOOKUP($A269,作業員情報!$A$4:$AE$53,2,0)&amp;"　"&amp;VLOOKUP($A269,作業員情報!$A$4:$AE$53,3,0),"")</f>
        <v>　</v>
      </c>
      <c r="D271" s="1205"/>
      <c r="E271" s="1207"/>
      <c r="F271" s="1211"/>
      <c r="G271" s="599" t="str">
        <f>IFERROR(VLOOKUP($A269,作業員情報!$A$4:$AE$53,12,0),"")&amp;""</f>
        <v/>
      </c>
      <c r="H271" s="1161"/>
      <c r="I271" s="1158"/>
      <c r="J271" s="1168"/>
      <c r="K271" s="1169"/>
      <c r="L271" s="1169"/>
      <c r="M271" s="1169"/>
      <c r="N271" s="1169"/>
      <c r="O271" s="1219"/>
      <c r="P271" s="1220"/>
      <c r="Q271" s="1220"/>
      <c r="R271" s="1220"/>
      <c r="S271" s="1221"/>
      <c r="T271" s="1220"/>
      <c r="U271" s="1220"/>
      <c r="V271" s="1220"/>
      <c r="W271" s="1220"/>
      <c r="X271" s="1221"/>
      <c r="Y271" s="1178"/>
      <c r="Z271" s="1179"/>
      <c r="AA271" s="1179"/>
      <c r="AB271" s="1179"/>
      <c r="AC271" s="1179"/>
      <c r="AD271" s="1180"/>
    </row>
    <row r="272" spans="1:30" ht="8.25" customHeight="1">
      <c r="A272" s="1254"/>
      <c r="B272" s="1201"/>
      <c r="C272" s="1160"/>
      <c r="D272" s="1205"/>
      <c r="E272" s="1207"/>
      <c r="F272" s="1163" t="str">
        <f ca="1">IFERROR(VLOOKUP($A269,作業員情報!$A$4:$AE$53,10,0),"")</f>
        <v/>
      </c>
      <c r="G272" s="601"/>
      <c r="H272" s="1162"/>
      <c r="I272" s="1157" t="str">
        <f>IFERROR(VLOOKUP($A269,作業員情報!$A$4:$AE$53,19,0),"")&amp;""</f>
        <v/>
      </c>
      <c r="J272" s="1168"/>
      <c r="K272" s="1169"/>
      <c r="L272" s="1169"/>
      <c r="M272" s="1169"/>
      <c r="N272" s="1169"/>
      <c r="O272" s="1219"/>
      <c r="P272" s="1220"/>
      <c r="Q272" s="1220"/>
      <c r="R272" s="1220"/>
      <c r="S272" s="1221"/>
      <c r="T272" s="1220"/>
      <c r="U272" s="1220"/>
      <c r="V272" s="1220"/>
      <c r="W272" s="1220"/>
      <c r="X272" s="1221"/>
      <c r="Y272" s="1172" t="s">
        <v>890</v>
      </c>
      <c r="Z272" s="1173"/>
      <c r="AA272" s="1173"/>
      <c r="AB272" s="1173"/>
      <c r="AC272" s="1173"/>
      <c r="AD272" s="1174"/>
    </row>
    <row r="273" spans="1:30" ht="8.25" customHeight="1">
      <c r="A273" s="1254"/>
      <c r="B273" s="1201"/>
      <c r="C273" s="1154" t="str">
        <f>IFERROR(VLOOKUP($A269,作業員情報!$A$4:$AE$53,6,0),"")&amp;""</f>
        <v/>
      </c>
      <c r="D273" s="1205"/>
      <c r="E273" s="1207"/>
      <c r="F273" s="1163"/>
      <c r="G273" s="599" t="str">
        <f>IFERROR(VLOOKUP($A269,作業員情報!$A$4:$AE$53,13,0),"")&amp;""</f>
        <v/>
      </c>
      <c r="H273" s="1156" t="str">
        <f>IFERROR(VLOOKUP($A269,作業員情報!$A$4:$AE$53,14,0),"")&amp;""</f>
        <v/>
      </c>
      <c r="I273" s="1157"/>
      <c r="J273" s="1168"/>
      <c r="K273" s="1169"/>
      <c r="L273" s="1169"/>
      <c r="M273" s="1169"/>
      <c r="N273" s="1169"/>
      <c r="O273" s="1219"/>
      <c r="P273" s="1220"/>
      <c r="Q273" s="1220"/>
      <c r="R273" s="1220"/>
      <c r="S273" s="1221"/>
      <c r="T273" s="1220"/>
      <c r="U273" s="1220"/>
      <c r="V273" s="1220"/>
      <c r="W273" s="1220"/>
      <c r="X273" s="1221"/>
      <c r="Y273" s="1175"/>
      <c r="Z273" s="1176"/>
      <c r="AA273" s="1176"/>
      <c r="AB273" s="1176"/>
      <c r="AC273" s="1176"/>
      <c r="AD273" s="1177"/>
    </row>
    <row r="274" spans="1:30" ht="8.25" customHeight="1">
      <c r="A274" s="1257"/>
      <c r="B274" s="1202"/>
      <c r="C274" s="1155"/>
      <c r="D274" s="601"/>
      <c r="E274" s="1208"/>
      <c r="F274" s="1164"/>
      <c r="G274" s="601"/>
      <c r="H274" s="1158"/>
      <c r="I274" s="1158"/>
      <c r="J274" s="1170"/>
      <c r="K274" s="1171"/>
      <c r="L274" s="1171"/>
      <c r="M274" s="1171"/>
      <c r="N274" s="1171"/>
      <c r="O274" s="1222"/>
      <c r="P274" s="1223"/>
      <c r="Q274" s="1223"/>
      <c r="R274" s="1223"/>
      <c r="S274" s="1224"/>
      <c r="T274" s="1223"/>
      <c r="U274" s="1223"/>
      <c r="V274" s="1223"/>
      <c r="W274" s="1223"/>
      <c r="X274" s="1224"/>
      <c r="Y274" s="1178"/>
      <c r="Z274" s="1179"/>
      <c r="AA274" s="1179"/>
      <c r="AB274" s="1179"/>
      <c r="AC274" s="1179"/>
      <c r="AD274" s="1180"/>
    </row>
    <row r="275" spans="1:30" ht="8.25" customHeight="1">
      <c r="A275" s="1256">
        <v>39</v>
      </c>
      <c r="B275" s="1200">
        <f>B269+1</f>
        <v>39</v>
      </c>
      <c r="C275" s="1203" t="str">
        <f>IFERROR(VLOOKUP($A275,作業員情報!$A$4:$AE$53,4,0)&amp;"　"&amp;VLOOKUP($A275,作業員情報!$A$4:$AE$53,5,0),"")</f>
        <v>　</v>
      </c>
      <c r="D275" s="599" t="str">
        <f>IFERROR(VLOOKUP($A275,作業員情報!$A$4:$AE$53,7,0),"")&amp;""</f>
        <v/>
      </c>
      <c r="E275" s="1206" t="str">
        <f>IFERROR(VLOOKUP($A275,作業員情報!$A$4:$AE$53,8,0),"")&amp;""</f>
        <v/>
      </c>
      <c r="F275" s="1209">
        <f>IFERROR(VLOOKUP($A275,作業員情報!$A$4:$AE$53,9,0),"")</f>
        <v>0</v>
      </c>
      <c r="G275" s="599" t="str">
        <f>IFERROR(VLOOKUP($A275,作業員情報!$A$4:$AE$53,11,0),"")&amp;""</f>
        <v/>
      </c>
      <c r="H275" s="1161"/>
      <c r="I275" s="1156" t="str">
        <f>IFERROR(VLOOKUP($A275,作業員情報!$A$4:$AE$53,18,0),"")&amp;""</f>
        <v/>
      </c>
      <c r="J275" s="1166" t="str">
        <f>IFERROR(VLOOKUP($A275,作業員情報!$A$4:$AE$53,15,0),"")&amp;""</f>
        <v/>
      </c>
      <c r="K275" s="1167"/>
      <c r="L275" s="1167"/>
      <c r="M275" s="1167"/>
      <c r="N275" s="1167"/>
      <c r="O275" s="1216" t="str">
        <f>IFERROR(VLOOKUP($A275,作業員情報!$A$4:$AE$53,16,0),"")&amp;""</f>
        <v/>
      </c>
      <c r="P275" s="1217"/>
      <c r="Q275" s="1217"/>
      <c r="R275" s="1217"/>
      <c r="S275" s="1218"/>
      <c r="T275" s="1217" t="str">
        <f>IFERROR(VLOOKUP($A275,作業員情報!$A$4:$AE$53,17,0),"")&amp;""</f>
        <v/>
      </c>
      <c r="U275" s="1217"/>
      <c r="V275" s="1217"/>
      <c r="W275" s="1217"/>
      <c r="X275" s="1218"/>
      <c r="Y275" s="1172" t="s">
        <v>890</v>
      </c>
      <c r="Z275" s="1173"/>
      <c r="AA275" s="1173"/>
      <c r="AB275" s="1173"/>
      <c r="AC275" s="1173"/>
      <c r="AD275" s="1174"/>
    </row>
    <row r="276" spans="1:30" ht="8.25" customHeight="1">
      <c r="A276" s="1254"/>
      <c r="B276" s="1201"/>
      <c r="C276" s="1204"/>
      <c r="D276" s="1205"/>
      <c r="E276" s="1207"/>
      <c r="F276" s="1210"/>
      <c r="G276" s="601"/>
      <c r="H276" s="1162"/>
      <c r="I276" s="1157"/>
      <c r="J276" s="1168"/>
      <c r="K276" s="1169"/>
      <c r="L276" s="1169"/>
      <c r="M276" s="1169"/>
      <c r="N276" s="1169"/>
      <c r="O276" s="1219"/>
      <c r="P276" s="1220"/>
      <c r="Q276" s="1220"/>
      <c r="R276" s="1220"/>
      <c r="S276" s="1221"/>
      <c r="T276" s="1220"/>
      <c r="U276" s="1220"/>
      <c r="V276" s="1220"/>
      <c r="W276" s="1220"/>
      <c r="X276" s="1221"/>
      <c r="Y276" s="1175"/>
      <c r="Z276" s="1176"/>
      <c r="AA276" s="1176"/>
      <c r="AB276" s="1176"/>
      <c r="AC276" s="1176"/>
      <c r="AD276" s="1177"/>
    </row>
    <row r="277" spans="1:30" ht="8.25" customHeight="1">
      <c r="A277" s="1254"/>
      <c r="B277" s="1201"/>
      <c r="C277" s="1159" t="str">
        <f>IFERROR(VLOOKUP($A275,作業員情報!$A$4:$AE$53,2,0)&amp;"　"&amp;VLOOKUP($A275,作業員情報!$A$4:$AE$53,3,0),"")</f>
        <v>　</v>
      </c>
      <c r="D277" s="1205"/>
      <c r="E277" s="1207"/>
      <c r="F277" s="1211"/>
      <c r="G277" s="599" t="str">
        <f>IFERROR(VLOOKUP($A275,作業員情報!$A$4:$AE$53,12,0),"")&amp;""</f>
        <v/>
      </c>
      <c r="H277" s="1161"/>
      <c r="I277" s="1158"/>
      <c r="J277" s="1168"/>
      <c r="K277" s="1169"/>
      <c r="L277" s="1169"/>
      <c r="M277" s="1169"/>
      <c r="N277" s="1169"/>
      <c r="O277" s="1219"/>
      <c r="P277" s="1220"/>
      <c r="Q277" s="1220"/>
      <c r="R277" s="1220"/>
      <c r="S277" s="1221"/>
      <c r="T277" s="1220"/>
      <c r="U277" s="1220"/>
      <c r="V277" s="1220"/>
      <c r="W277" s="1220"/>
      <c r="X277" s="1221"/>
      <c r="Y277" s="1178"/>
      <c r="Z277" s="1179"/>
      <c r="AA277" s="1179"/>
      <c r="AB277" s="1179"/>
      <c r="AC277" s="1179"/>
      <c r="AD277" s="1180"/>
    </row>
    <row r="278" spans="1:30" ht="8.25" customHeight="1">
      <c r="A278" s="1254"/>
      <c r="B278" s="1201"/>
      <c r="C278" s="1160"/>
      <c r="D278" s="1205"/>
      <c r="E278" s="1207"/>
      <c r="F278" s="1163" t="str">
        <f ca="1">IFERROR(VLOOKUP($A275,作業員情報!$A$4:$AE$53,10,0),"")</f>
        <v/>
      </c>
      <c r="G278" s="601"/>
      <c r="H278" s="1162"/>
      <c r="I278" s="1157" t="str">
        <f>IFERROR(VLOOKUP($A275,作業員情報!$A$4:$AE$53,19,0),"")&amp;""</f>
        <v/>
      </c>
      <c r="J278" s="1168"/>
      <c r="K278" s="1169"/>
      <c r="L278" s="1169"/>
      <c r="M278" s="1169"/>
      <c r="N278" s="1169"/>
      <c r="O278" s="1219"/>
      <c r="P278" s="1220"/>
      <c r="Q278" s="1220"/>
      <c r="R278" s="1220"/>
      <c r="S278" s="1221"/>
      <c r="T278" s="1220"/>
      <c r="U278" s="1220"/>
      <c r="V278" s="1220"/>
      <c r="W278" s="1220"/>
      <c r="X278" s="1221"/>
      <c r="Y278" s="1172" t="s">
        <v>890</v>
      </c>
      <c r="Z278" s="1173"/>
      <c r="AA278" s="1173"/>
      <c r="AB278" s="1173"/>
      <c r="AC278" s="1173"/>
      <c r="AD278" s="1174"/>
    </row>
    <row r="279" spans="1:30" ht="8.25" customHeight="1">
      <c r="A279" s="1254"/>
      <c r="B279" s="1201"/>
      <c r="C279" s="1154" t="str">
        <f>IFERROR(VLOOKUP($A275,作業員情報!$A$4:$AE$53,6,0),"")&amp;""</f>
        <v/>
      </c>
      <c r="D279" s="1205"/>
      <c r="E279" s="1207"/>
      <c r="F279" s="1163"/>
      <c r="G279" s="599" t="str">
        <f>IFERROR(VLOOKUP($A275,作業員情報!$A$4:$AE$53,13,0),"")&amp;""</f>
        <v/>
      </c>
      <c r="H279" s="1156" t="str">
        <f>IFERROR(VLOOKUP($A275,作業員情報!$A$4:$AE$53,14,0),"")&amp;""</f>
        <v/>
      </c>
      <c r="I279" s="1157"/>
      <c r="J279" s="1168"/>
      <c r="K279" s="1169"/>
      <c r="L279" s="1169"/>
      <c r="M279" s="1169"/>
      <c r="N279" s="1169"/>
      <c r="O279" s="1219"/>
      <c r="P279" s="1220"/>
      <c r="Q279" s="1220"/>
      <c r="R279" s="1220"/>
      <c r="S279" s="1221"/>
      <c r="T279" s="1220"/>
      <c r="U279" s="1220"/>
      <c r="V279" s="1220"/>
      <c r="W279" s="1220"/>
      <c r="X279" s="1221"/>
      <c r="Y279" s="1175"/>
      <c r="Z279" s="1176"/>
      <c r="AA279" s="1176"/>
      <c r="AB279" s="1176"/>
      <c r="AC279" s="1176"/>
      <c r="AD279" s="1177"/>
    </row>
    <row r="280" spans="1:30" ht="8.25" customHeight="1">
      <c r="A280" s="1257"/>
      <c r="B280" s="1202"/>
      <c r="C280" s="1155"/>
      <c r="D280" s="601"/>
      <c r="E280" s="1208"/>
      <c r="F280" s="1164"/>
      <c r="G280" s="601"/>
      <c r="H280" s="1158"/>
      <c r="I280" s="1158"/>
      <c r="J280" s="1170"/>
      <c r="K280" s="1171"/>
      <c r="L280" s="1171"/>
      <c r="M280" s="1171"/>
      <c r="N280" s="1171"/>
      <c r="O280" s="1222"/>
      <c r="P280" s="1223"/>
      <c r="Q280" s="1223"/>
      <c r="R280" s="1223"/>
      <c r="S280" s="1224"/>
      <c r="T280" s="1223"/>
      <c r="U280" s="1223"/>
      <c r="V280" s="1223"/>
      <c r="W280" s="1223"/>
      <c r="X280" s="1224"/>
      <c r="Y280" s="1178"/>
      <c r="Z280" s="1179"/>
      <c r="AA280" s="1179"/>
      <c r="AB280" s="1179"/>
      <c r="AC280" s="1179"/>
      <c r="AD280" s="1180"/>
    </row>
    <row r="281" spans="1:30" ht="8.25" customHeight="1">
      <c r="A281" s="1256">
        <v>40</v>
      </c>
      <c r="B281" s="1201">
        <f>B275+1</f>
        <v>40</v>
      </c>
      <c r="C281" s="1203" t="str">
        <f>IFERROR(VLOOKUP($A281,作業員情報!$A$4:$AE$53,4,0)&amp;"　"&amp;VLOOKUP($A281,作業員情報!$A$4:$AE$53,5,0),"")</f>
        <v>　</v>
      </c>
      <c r="D281" s="599" t="str">
        <f>IFERROR(VLOOKUP($A281,作業員情報!$A$4:$AE$53,7,0),"")&amp;""</f>
        <v/>
      </c>
      <c r="E281" s="1206" t="str">
        <f>IFERROR(VLOOKUP($A281,作業員情報!$A$4:$AE$53,8,0),"")&amp;""</f>
        <v/>
      </c>
      <c r="F281" s="1209">
        <f>IFERROR(VLOOKUP($A281,作業員情報!$A$4:$AE$53,9,0),"")</f>
        <v>0</v>
      </c>
      <c r="G281" s="599" t="str">
        <f>IFERROR(VLOOKUP($A281,作業員情報!$A$4:$AE$53,11,0),"")&amp;""</f>
        <v/>
      </c>
      <c r="H281" s="1161"/>
      <c r="I281" s="1156" t="str">
        <f>IFERROR(VLOOKUP($A281,作業員情報!$A$4:$AE$53,18,0),"")&amp;""</f>
        <v/>
      </c>
      <c r="J281" s="1166" t="str">
        <f>IFERROR(VLOOKUP($A281,作業員情報!$A$4:$AE$53,15,0),"")&amp;""</f>
        <v/>
      </c>
      <c r="K281" s="1167"/>
      <c r="L281" s="1167"/>
      <c r="M281" s="1167"/>
      <c r="N281" s="1167"/>
      <c r="O281" s="1216" t="str">
        <f>IFERROR(VLOOKUP($A281,作業員情報!$A$4:$AE$53,16,0),"")&amp;""</f>
        <v/>
      </c>
      <c r="P281" s="1217"/>
      <c r="Q281" s="1217"/>
      <c r="R281" s="1217"/>
      <c r="S281" s="1218"/>
      <c r="T281" s="1217" t="str">
        <f>IFERROR(VLOOKUP($A281,作業員情報!$A$4:$AE$53,17,0),"")&amp;""</f>
        <v/>
      </c>
      <c r="U281" s="1217"/>
      <c r="V281" s="1217"/>
      <c r="W281" s="1217"/>
      <c r="X281" s="1218"/>
      <c r="Y281" s="1172" t="s">
        <v>890</v>
      </c>
      <c r="Z281" s="1173"/>
      <c r="AA281" s="1173"/>
      <c r="AB281" s="1173"/>
      <c r="AC281" s="1173"/>
      <c r="AD281" s="1174"/>
    </row>
    <row r="282" spans="1:30" ht="8.25" customHeight="1">
      <c r="A282" s="1254"/>
      <c r="B282" s="1201"/>
      <c r="C282" s="1204"/>
      <c r="D282" s="1205"/>
      <c r="E282" s="1207"/>
      <c r="F282" s="1210"/>
      <c r="G282" s="601"/>
      <c r="H282" s="1162"/>
      <c r="I282" s="1157"/>
      <c r="J282" s="1168"/>
      <c r="K282" s="1169"/>
      <c r="L282" s="1169"/>
      <c r="M282" s="1169"/>
      <c r="N282" s="1169"/>
      <c r="O282" s="1219"/>
      <c r="P282" s="1220"/>
      <c r="Q282" s="1220"/>
      <c r="R282" s="1220"/>
      <c r="S282" s="1221"/>
      <c r="T282" s="1220"/>
      <c r="U282" s="1220"/>
      <c r="V282" s="1220"/>
      <c r="W282" s="1220"/>
      <c r="X282" s="1221"/>
      <c r="Y282" s="1175"/>
      <c r="Z282" s="1176"/>
      <c r="AA282" s="1176"/>
      <c r="AB282" s="1176"/>
      <c r="AC282" s="1176"/>
      <c r="AD282" s="1177"/>
    </row>
    <row r="283" spans="1:30" ht="8.25" customHeight="1">
      <c r="A283" s="1254"/>
      <c r="B283" s="1201"/>
      <c r="C283" s="1159" t="str">
        <f>IFERROR(VLOOKUP($A281,作業員情報!$A$4:$AE$53,2,0)&amp;"　"&amp;VLOOKUP($A281,作業員情報!$A$4:$AE$53,3,0),"")</f>
        <v>　</v>
      </c>
      <c r="D283" s="1205"/>
      <c r="E283" s="1207"/>
      <c r="F283" s="1211"/>
      <c r="G283" s="599" t="str">
        <f>IFERROR(VLOOKUP($A281,作業員情報!$A$4:$AE$53,12,0),"")&amp;""</f>
        <v/>
      </c>
      <c r="H283" s="1161"/>
      <c r="I283" s="1158"/>
      <c r="J283" s="1168"/>
      <c r="K283" s="1169"/>
      <c r="L283" s="1169"/>
      <c r="M283" s="1169"/>
      <c r="N283" s="1169"/>
      <c r="O283" s="1219"/>
      <c r="P283" s="1220"/>
      <c r="Q283" s="1220"/>
      <c r="R283" s="1220"/>
      <c r="S283" s="1221"/>
      <c r="T283" s="1220"/>
      <c r="U283" s="1220"/>
      <c r="V283" s="1220"/>
      <c r="W283" s="1220"/>
      <c r="X283" s="1221"/>
      <c r="Y283" s="1178"/>
      <c r="Z283" s="1179"/>
      <c r="AA283" s="1179"/>
      <c r="AB283" s="1179"/>
      <c r="AC283" s="1179"/>
      <c r="AD283" s="1180"/>
    </row>
    <row r="284" spans="1:30" ht="8.25" customHeight="1">
      <c r="A284" s="1254"/>
      <c r="B284" s="1201"/>
      <c r="C284" s="1160"/>
      <c r="D284" s="1205"/>
      <c r="E284" s="1207"/>
      <c r="F284" s="1163" t="str">
        <f ca="1">IFERROR(VLOOKUP($A281,作業員情報!$A$4:$AE$53,10,0),"")</f>
        <v/>
      </c>
      <c r="G284" s="601"/>
      <c r="H284" s="1162"/>
      <c r="I284" s="1157" t="str">
        <f>IFERROR(VLOOKUP($A281,作業員情報!$A$4:$AE$53,19,0),"")&amp;""</f>
        <v/>
      </c>
      <c r="J284" s="1168"/>
      <c r="K284" s="1169"/>
      <c r="L284" s="1169"/>
      <c r="M284" s="1169"/>
      <c r="N284" s="1169"/>
      <c r="O284" s="1219"/>
      <c r="P284" s="1220"/>
      <c r="Q284" s="1220"/>
      <c r="R284" s="1220"/>
      <c r="S284" s="1221"/>
      <c r="T284" s="1220"/>
      <c r="U284" s="1220"/>
      <c r="V284" s="1220"/>
      <c r="W284" s="1220"/>
      <c r="X284" s="1221"/>
      <c r="Y284" s="1172" t="s">
        <v>890</v>
      </c>
      <c r="Z284" s="1173"/>
      <c r="AA284" s="1173"/>
      <c r="AB284" s="1173"/>
      <c r="AC284" s="1173"/>
      <c r="AD284" s="1174"/>
    </row>
    <row r="285" spans="1:30" ht="8.25" customHeight="1">
      <c r="A285" s="1254"/>
      <c r="B285" s="1201"/>
      <c r="C285" s="1154" t="str">
        <f>IFERROR(VLOOKUP($A281,作業員情報!$A$4:$AE$53,6,0),"")&amp;""</f>
        <v/>
      </c>
      <c r="D285" s="1205"/>
      <c r="E285" s="1207"/>
      <c r="F285" s="1163"/>
      <c r="G285" s="599" t="str">
        <f>IFERROR(VLOOKUP($A281,作業員情報!$A$4:$AE$53,13,0),"")&amp;""</f>
        <v/>
      </c>
      <c r="H285" s="1156" t="str">
        <f>IFERROR(VLOOKUP($A281,作業員情報!$A$4:$AE$53,14,0),"")&amp;""</f>
        <v/>
      </c>
      <c r="I285" s="1157"/>
      <c r="J285" s="1168"/>
      <c r="K285" s="1169"/>
      <c r="L285" s="1169"/>
      <c r="M285" s="1169"/>
      <c r="N285" s="1169"/>
      <c r="O285" s="1219"/>
      <c r="P285" s="1220"/>
      <c r="Q285" s="1220"/>
      <c r="R285" s="1220"/>
      <c r="S285" s="1221"/>
      <c r="T285" s="1220"/>
      <c r="U285" s="1220"/>
      <c r="V285" s="1220"/>
      <c r="W285" s="1220"/>
      <c r="X285" s="1221"/>
      <c r="Y285" s="1175"/>
      <c r="Z285" s="1176"/>
      <c r="AA285" s="1176"/>
      <c r="AB285" s="1176"/>
      <c r="AC285" s="1176"/>
      <c r="AD285" s="1177"/>
    </row>
    <row r="286" spans="1:30" ht="8.25" customHeight="1">
      <c r="A286" s="1257"/>
      <c r="B286" s="1202"/>
      <c r="C286" s="1155"/>
      <c r="D286" s="601"/>
      <c r="E286" s="1208"/>
      <c r="F286" s="1164"/>
      <c r="G286" s="601"/>
      <c r="H286" s="1158"/>
      <c r="I286" s="1158"/>
      <c r="J286" s="1170"/>
      <c r="K286" s="1171"/>
      <c r="L286" s="1171"/>
      <c r="M286" s="1171"/>
      <c r="N286" s="1171"/>
      <c r="O286" s="1222"/>
      <c r="P286" s="1223"/>
      <c r="Q286" s="1223"/>
      <c r="R286" s="1223"/>
      <c r="S286" s="1224"/>
      <c r="T286" s="1223"/>
      <c r="U286" s="1223"/>
      <c r="V286" s="1223"/>
      <c r="W286" s="1223"/>
      <c r="X286" s="1224"/>
      <c r="Y286" s="1178"/>
      <c r="Z286" s="1179"/>
      <c r="AA286" s="1179"/>
      <c r="AB286" s="1179"/>
      <c r="AC286" s="1179"/>
      <c r="AD286" s="1180"/>
    </row>
    <row r="287" spans="1:30" ht="8.25" customHeight="1">
      <c r="A287" s="124"/>
      <c r="B287" s="432"/>
      <c r="C287" s="434"/>
      <c r="D287" s="435"/>
      <c r="E287" s="436"/>
      <c r="F287" s="435"/>
      <c r="G287" s="435"/>
      <c r="H287" s="435"/>
      <c r="I287" s="435"/>
      <c r="J287" s="437"/>
      <c r="K287" s="437"/>
      <c r="L287" s="437"/>
      <c r="M287" s="437"/>
      <c r="N287" s="437"/>
      <c r="O287" s="438"/>
      <c r="P287" s="438"/>
      <c r="Q287" s="438"/>
      <c r="R287" s="438"/>
      <c r="S287" s="438"/>
      <c r="T287" s="438"/>
      <c r="U287" s="438"/>
      <c r="V287" s="438"/>
      <c r="W287" s="438"/>
      <c r="X287" s="438"/>
      <c r="Y287" s="439"/>
      <c r="Z287" s="439"/>
      <c r="AA287" s="439"/>
      <c r="AB287" s="439"/>
      <c r="AC287" s="439"/>
      <c r="AD287" s="439"/>
    </row>
    <row r="288" spans="1:30" ht="12.75" customHeight="1">
      <c r="A288" s="124"/>
      <c r="B288" s="24"/>
      <c r="C288" s="87" t="s">
        <v>1069</v>
      </c>
      <c r="D288" s="440"/>
      <c r="E288" s="440"/>
      <c r="F288" s="24"/>
      <c r="G288" s="124"/>
      <c r="H288" s="88"/>
      <c r="I288" s="88" t="s">
        <v>1083</v>
      </c>
      <c r="J288" s="88"/>
      <c r="K288" s="88"/>
      <c r="L288" s="24"/>
      <c r="M288" s="24"/>
      <c r="N288" s="24"/>
      <c r="O288" s="24"/>
      <c r="P288" s="24"/>
      <c r="Q288" s="24"/>
      <c r="R288" s="24"/>
      <c r="S288" s="24"/>
      <c r="T288" s="24"/>
      <c r="U288" s="24"/>
      <c r="V288" s="24"/>
      <c r="W288" s="24"/>
      <c r="X288" s="24"/>
      <c r="Y288" s="24"/>
      <c r="Z288" s="24"/>
      <c r="AA288" s="24"/>
      <c r="AB288" s="24"/>
      <c r="AC288" s="24"/>
      <c r="AD288" s="24"/>
    </row>
    <row r="289" spans="1:33" ht="12.75" customHeight="1">
      <c r="A289" s="124"/>
      <c r="B289" s="24"/>
      <c r="C289" s="24"/>
      <c r="D289" s="24"/>
      <c r="E289" s="24"/>
      <c r="F289" s="24"/>
      <c r="G289" s="124"/>
      <c r="H289" s="88"/>
      <c r="I289" s="88" t="s">
        <v>1073</v>
      </c>
      <c r="J289" s="88"/>
      <c r="K289" s="88"/>
      <c r="L289" s="24"/>
      <c r="M289" s="24"/>
      <c r="N289" s="24"/>
      <c r="O289" s="24"/>
      <c r="P289" s="24"/>
      <c r="Q289" s="24"/>
      <c r="R289" s="24"/>
      <c r="S289" s="24"/>
      <c r="T289" s="24"/>
      <c r="U289" s="24"/>
      <c r="V289" s="24"/>
      <c r="W289" s="24"/>
      <c r="X289" s="24"/>
      <c r="Y289" s="24"/>
      <c r="Z289" s="24"/>
      <c r="AA289" s="24"/>
      <c r="AB289" s="24"/>
      <c r="AC289" s="24"/>
      <c r="AD289" s="24"/>
    </row>
    <row r="290" spans="1:33" ht="12.75" customHeight="1">
      <c r="A290" s="124"/>
      <c r="B290" s="24"/>
      <c r="C290" s="24"/>
      <c r="D290" s="24"/>
      <c r="E290" s="24"/>
      <c r="F290" s="24"/>
      <c r="G290" s="124"/>
      <c r="H290" s="88"/>
      <c r="I290" s="88" t="s">
        <v>1084</v>
      </c>
      <c r="J290" s="88"/>
      <c r="K290" s="88"/>
      <c r="L290" s="24"/>
      <c r="M290" s="24"/>
      <c r="N290" s="24"/>
      <c r="O290" s="24"/>
      <c r="P290" s="24"/>
      <c r="Q290" s="24"/>
      <c r="R290" s="24"/>
      <c r="S290" s="24"/>
      <c r="T290" s="24"/>
      <c r="U290" s="24"/>
      <c r="V290" s="24"/>
      <c r="W290" s="24"/>
      <c r="X290" s="24"/>
      <c r="Y290" s="24"/>
      <c r="Z290" s="24"/>
      <c r="AA290" s="24"/>
      <c r="AB290" s="24"/>
      <c r="AC290" s="24"/>
      <c r="AD290" s="24"/>
      <c r="AE290" s="89"/>
      <c r="AF290" s="89"/>
      <c r="AG290" s="89"/>
    </row>
    <row r="291" spans="1:33" ht="12.75" customHeight="1">
      <c r="A291" s="124"/>
      <c r="B291" s="24"/>
      <c r="C291" s="24"/>
      <c r="D291" s="24"/>
      <c r="E291" s="24"/>
      <c r="F291" s="24"/>
      <c r="G291" s="124"/>
      <c r="H291" s="88"/>
      <c r="I291" s="88" t="s">
        <v>1085</v>
      </c>
      <c r="J291" s="88"/>
      <c r="K291" s="88"/>
      <c r="L291" s="24"/>
      <c r="M291" s="24"/>
      <c r="N291" s="24"/>
      <c r="O291" s="24"/>
      <c r="P291" s="24"/>
      <c r="Q291" s="24"/>
      <c r="R291" s="24"/>
      <c r="S291" s="24"/>
      <c r="T291" s="24"/>
      <c r="U291" s="24"/>
      <c r="V291" s="24"/>
      <c r="W291" s="24"/>
      <c r="X291" s="24"/>
      <c r="Y291" s="24"/>
      <c r="Z291" s="24"/>
      <c r="AA291" s="24"/>
      <c r="AB291" s="24"/>
      <c r="AC291" s="24"/>
      <c r="AD291" s="24"/>
      <c r="AE291" s="89"/>
      <c r="AF291" s="89"/>
      <c r="AG291" s="89"/>
    </row>
    <row r="292" spans="1:33" ht="12.75" customHeight="1">
      <c r="A292" s="124"/>
      <c r="B292" s="24"/>
      <c r="C292" s="88" t="s">
        <v>1070</v>
      </c>
      <c r="D292" s="24"/>
      <c r="E292" s="24"/>
      <c r="F292" s="24"/>
      <c r="G292" s="124"/>
      <c r="H292" s="88"/>
      <c r="I292" s="88" t="s">
        <v>1074</v>
      </c>
      <c r="J292" s="88"/>
      <c r="K292" s="88"/>
      <c r="L292" s="24"/>
      <c r="M292" s="24"/>
      <c r="N292" s="24"/>
      <c r="O292" s="24"/>
      <c r="P292" s="24"/>
      <c r="Q292" s="24"/>
      <c r="R292" s="24"/>
      <c r="S292" s="24"/>
      <c r="T292" s="24"/>
      <c r="U292" s="24"/>
      <c r="V292" s="24"/>
      <c r="W292" s="24"/>
      <c r="X292" s="24"/>
      <c r="Y292" s="24"/>
      <c r="Z292" s="24"/>
      <c r="AA292" s="24"/>
      <c r="AB292" s="24"/>
      <c r="AC292" s="24"/>
      <c r="AD292" s="24"/>
      <c r="AE292" s="89"/>
      <c r="AF292" s="89"/>
      <c r="AG292" s="89"/>
    </row>
    <row r="293" spans="1:33" ht="12.75" customHeight="1">
      <c r="A293" s="124"/>
      <c r="B293" s="24"/>
      <c r="C293" s="88" t="s">
        <v>1068</v>
      </c>
      <c r="D293" s="88"/>
      <c r="E293" s="88"/>
      <c r="F293" s="88"/>
      <c r="G293" s="124"/>
      <c r="H293" s="88"/>
      <c r="I293" s="88" t="s">
        <v>1086</v>
      </c>
      <c r="J293" s="88"/>
      <c r="K293" s="88"/>
      <c r="L293" s="24"/>
      <c r="M293" s="24"/>
      <c r="N293" s="24"/>
      <c r="O293" s="24"/>
      <c r="P293" s="24"/>
      <c r="Q293" s="24"/>
      <c r="R293" s="24"/>
      <c r="S293" s="24"/>
      <c r="T293" s="24"/>
      <c r="U293" s="24"/>
      <c r="V293" s="24"/>
      <c r="W293" s="24"/>
      <c r="X293" s="24"/>
      <c r="Y293" s="24"/>
      <c r="Z293" s="24"/>
      <c r="AA293" s="24"/>
      <c r="AB293" s="24"/>
      <c r="AC293" s="24"/>
      <c r="AD293" s="24"/>
      <c r="AE293" s="89"/>
      <c r="AF293" s="89"/>
      <c r="AG293" s="89"/>
    </row>
    <row r="294" spans="1:33" ht="12.75" customHeight="1">
      <c r="A294" s="124"/>
      <c r="B294" s="24"/>
      <c r="C294" s="87" t="s">
        <v>1071</v>
      </c>
      <c r="D294" s="88"/>
      <c r="E294" s="88"/>
      <c r="F294" s="88"/>
      <c r="G294" s="124"/>
      <c r="H294" s="88"/>
      <c r="I294" s="88" t="s">
        <v>1087</v>
      </c>
      <c r="J294" s="88"/>
      <c r="K294" s="88"/>
      <c r="L294" s="24"/>
      <c r="M294" s="24"/>
      <c r="N294" s="24"/>
      <c r="O294" s="24"/>
      <c r="P294" s="24"/>
      <c r="Q294" s="24"/>
      <c r="R294" s="24"/>
      <c r="S294" s="24"/>
      <c r="T294" s="24"/>
      <c r="U294" s="24"/>
      <c r="V294" s="24"/>
      <c r="W294" s="24"/>
      <c r="X294" s="24"/>
      <c r="Y294" s="24"/>
      <c r="Z294" s="24"/>
      <c r="AA294" s="24"/>
      <c r="AB294" s="24"/>
      <c r="AC294" s="24"/>
      <c r="AD294" s="24"/>
      <c r="AE294" s="89"/>
      <c r="AF294" s="89"/>
      <c r="AG294" s="89"/>
    </row>
    <row r="295" spans="1:33" ht="12.75" customHeight="1">
      <c r="A295" s="124"/>
      <c r="B295" s="24"/>
      <c r="C295" s="88" t="s">
        <v>1072</v>
      </c>
      <c r="D295" s="88"/>
      <c r="E295" s="88"/>
      <c r="F295" s="88"/>
      <c r="G295" s="124"/>
      <c r="H295" s="88"/>
      <c r="I295" s="88" t="s">
        <v>1101</v>
      </c>
      <c r="J295" s="88"/>
      <c r="K295" s="88"/>
      <c r="L295" s="24"/>
      <c r="M295" s="24"/>
      <c r="N295" s="24"/>
      <c r="O295" s="24"/>
      <c r="P295" s="24"/>
      <c r="Q295" s="24"/>
      <c r="R295" s="24"/>
      <c r="S295" s="24"/>
      <c r="T295" s="24"/>
      <c r="U295" s="24"/>
      <c r="V295" s="24"/>
      <c r="W295" s="24"/>
      <c r="X295" s="24"/>
      <c r="Y295" s="24"/>
      <c r="Z295" s="24"/>
      <c r="AA295" s="24"/>
      <c r="AB295" s="24"/>
      <c r="AC295" s="24"/>
      <c r="AD295" s="24"/>
      <c r="AE295" s="89"/>
      <c r="AF295" s="89"/>
      <c r="AG295" s="89"/>
    </row>
    <row r="296" spans="1:33" ht="12.75" customHeight="1">
      <c r="A296" s="124"/>
      <c r="B296" s="24"/>
      <c r="C296" s="88"/>
      <c r="D296" s="88"/>
      <c r="E296" s="88"/>
      <c r="F296" s="88"/>
      <c r="G296" s="124"/>
      <c r="H296" s="88"/>
      <c r="I296" s="88" t="s">
        <v>1088</v>
      </c>
      <c r="J296" s="88"/>
      <c r="K296" s="88"/>
      <c r="L296" s="24"/>
      <c r="M296" s="24"/>
      <c r="N296" s="24"/>
      <c r="O296" s="24"/>
      <c r="P296" s="24"/>
      <c r="Q296" s="24"/>
      <c r="R296" s="24"/>
      <c r="S296" s="24"/>
      <c r="T296" s="24"/>
      <c r="U296" s="24"/>
      <c r="V296" s="24"/>
      <c r="W296" s="24"/>
      <c r="X296" s="24"/>
      <c r="Y296" s="24"/>
      <c r="Z296" s="24"/>
      <c r="AA296" s="24"/>
      <c r="AB296" s="24"/>
      <c r="AC296" s="24"/>
      <c r="AD296" s="24"/>
      <c r="AE296" s="89"/>
      <c r="AF296" s="89"/>
      <c r="AG296" s="89"/>
    </row>
    <row r="297" spans="1:33" ht="8.25" customHeight="1">
      <c r="A297" s="1256">
        <v>41</v>
      </c>
      <c r="B297" s="1200">
        <f>B281+1</f>
        <v>41</v>
      </c>
      <c r="C297" s="1203" t="str">
        <f>IFERROR(VLOOKUP($A297,作業員情報!$A$4:$AE$53,4,0)&amp;"　"&amp;VLOOKUP($A297,作業員情報!$A$4:$AE$53,5,0),"")</f>
        <v>　</v>
      </c>
      <c r="D297" s="599" t="str">
        <f>IFERROR(VLOOKUP($A297,作業員情報!$A$4:$AE$53,7,0),"")&amp;""</f>
        <v/>
      </c>
      <c r="E297" s="1206" t="str">
        <f>IFERROR(VLOOKUP($A297,作業員情報!$A$4:$AE$53,8,0),"")&amp;""</f>
        <v/>
      </c>
      <c r="F297" s="1209">
        <f>IFERROR(VLOOKUP($A297,作業員情報!$A$4:$AE$53,9,0),"")</f>
        <v>0</v>
      </c>
      <c r="G297" s="599" t="str">
        <f>IFERROR(VLOOKUP($A297,作業員情報!$A$4:$AE$53,11,0),"")&amp;""</f>
        <v/>
      </c>
      <c r="H297" s="1161"/>
      <c r="I297" s="1156" t="str">
        <f>IFERROR(VLOOKUP($A297,作業員情報!$A$4:$AE$53,18,0),"")&amp;""</f>
        <v/>
      </c>
      <c r="J297" s="1166" t="str">
        <f>IFERROR(VLOOKUP($A297,作業員情報!$A$4:$AE$53,15,0),"")&amp;""</f>
        <v/>
      </c>
      <c r="K297" s="1167"/>
      <c r="L297" s="1167"/>
      <c r="M297" s="1167"/>
      <c r="N297" s="1167"/>
      <c r="O297" s="1216" t="str">
        <f>IFERROR(VLOOKUP($A297,作業員情報!$A$4:$AE$53,16,0),"")&amp;""</f>
        <v/>
      </c>
      <c r="P297" s="1217"/>
      <c r="Q297" s="1217"/>
      <c r="R297" s="1217"/>
      <c r="S297" s="1218"/>
      <c r="T297" s="1217" t="str">
        <f>IFERROR(VLOOKUP($A297,作業員情報!$A$4:$AE$53,17,0),"")&amp;""</f>
        <v/>
      </c>
      <c r="U297" s="1217"/>
      <c r="V297" s="1217"/>
      <c r="W297" s="1217"/>
      <c r="X297" s="1218"/>
      <c r="Y297" s="1172" t="s">
        <v>888</v>
      </c>
      <c r="Z297" s="1173"/>
      <c r="AA297" s="1173"/>
      <c r="AB297" s="1173"/>
      <c r="AC297" s="1173"/>
      <c r="AD297" s="1174"/>
    </row>
    <row r="298" spans="1:33" ht="8.25" customHeight="1">
      <c r="A298" s="1254"/>
      <c r="B298" s="1201"/>
      <c r="C298" s="1204"/>
      <c r="D298" s="1205"/>
      <c r="E298" s="1207"/>
      <c r="F298" s="1210"/>
      <c r="G298" s="601"/>
      <c r="H298" s="1162"/>
      <c r="I298" s="1157"/>
      <c r="J298" s="1168"/>
      <c r="K298" s="1169"/>
      <c r="L298" s="1169"/>
      <c r="M298" s="1169"/>
      <c r="N298" s="1169"/>
      <c r="O298" s="1219"/>
      <c r="P298" s="1220"/>
      <c r="Q298" s="1220"/>
      <c r="R298" s="1220"/>
      <c r="S298" s="1221"/>
      <c r="T298" s="1220"/>
      <c r="U298" s="1220"/>
      <c r="V298" s="1220"/>
      <c r="W298" s="1220"/>
      <c r="X298" s="1221"/>
      <c r="Y298" s="1175"/>
      <c r="Z298" s="1176"/>
      <c r="AA298" s="1176"/>
      <c r="AB298" s="1176"/>
      <c r="AC298" s="1176"/>
      <c r="AD298" s="1177"/>
    </row>
    <row r="299" spans="1:33" ht="8.25" customHeight="1">
      <c r="A299" s="1254"/>
      <c r="B299" s="1201"/>
      <c r="C299" s="1159" t="str">
        <f>IFERROR(VLOOKUP($A297,作業員情報!$A$4:$AE$53,2,0)&amp;"　"&amp;VLOOKUP($A297,作業員情報!$A$4:$AE$53,3,0),"")</f>
        <v>　</v>
      </c>
      <c r="D299" s="1205"/>
      <c r="E299" s="1207"/>
      <c r="F299" s="1211"/>
      <c r="G299" s="599" t="str">
        <f>IFERROR(VLOOKUP($A297,作業員情報!$A$4:$AE$53,12,0),"")&amp;""</f>
        <v/>
      </c>
      <c r="H299" s="1161"/>
      <c r="I299" s="1158"/>
      <c r="J299" s="1168"/>
      <c r="K299" s="1169"/>
      <c r="L299" s="1169"/>
      <c r="M299" s="1169"/>
      <c r="N299" s="1169"/>
      <c r="O299" s="1219"/>
      <c r="P299" s="1220"/>
      <c r="Q299" s="1220"/>
      <c r="R299" s="1220"/>
      <c r="S299" s="1221"/>
      <c r="T299" s="1220"/>
      <c r="U299" s="1220"/>
      <c r="V299" s="1220"/>
      <c r="W299" s="1220"/>
      <c r="X299" s="1221"/>
      <c r="Y299" s="1178"/>
      <c r="Z299" s="1179"/>
      <c r="AA299" s="1179"/>
      <c r="AB299" s="1179"/>
      <c r="AC299" s="1179"/>
      <c r="AD299" s="1180"/>
    </row>
    <row r="300" spans="1:33" ht="8.25" customHeight="1">
      <c r="A300" s="1254"/>
      <c r="B300" s="1201"/>
      <c r="C300" s="1160"/>
      <c r="D300" s="1205"/>
      <c r="E300" s="1207"/>
      <c r="F300" s="1163" t="str">
        <f ca="1">IFERROR(VLOOKUP($A297,作業員情報!$A$4:$AE$53,10,0),"")</f>
        <v/>
      </c>
      <c r="G300" s="601"/>
      <c r="H300" s="1162"/>
      <c r="I300" s="1157" t="str">
        <f>IFERROR(VLOOKUP($A297,作業員情報!$A$4:$AE$53,19,0),"")&amp;""</f>
        <v/>
      </c>
      <c r="J300" s="1168"/>
      <c r="K300" s="1169"/>
      <c r="L300" s="1169"/>
      <c r="M300" s="1169"/>
      <c r="N300" s="1169"/>
      <c r="O300" s="1219"/>
      <c r="P300" s="1220"/>
      <c r="Q300" s="1220"/>
      <c r="R300" s="1220"/>
      <c r="S300" s="1221"/>
      <c r="T300" s="1220"/>
      <c r="U300" s="1220"/>
      <c r="V300" s="1220"/>
      <c r="W300" s="1220"/>
      <c r="X300" s="1221"/>
      <c r="Y300" s="1172" t="s">
        <v>890</v>
      </c>
      <c r="Z300" s="1173"/>
      <c r="AA300" s="1173"/>
      <c r="AB300" s="1173"/>
      <c r="AC300" s="1173"/>
      <c r="AD300" s="1174"/>
    </row>
    <row r="301" spans="1:33" ht="8.25" customHeight="1">
      <c r="A301" s="1254"/>
      <c r="B301" s="1201"/>
      <c r="C301" s="1154" t="str">
        <f>IFERROR(VLOOKUP($A297,作業員情報!$A$4:$AE$53,6,0),"")&amp;""</f>
        <v/>
      </c>
      <c r="D301" s="1205"/>
      <c r="E301" s="1207"/>
      <c r="F301" s="1163"/>
      <c r="G301" s="599" t="str">
        <f>IFERROR(VLOOKUP($A297,作業員情報!$A$4:$AE$53,13,0),"")&amp;""</f>
        <v/>
      </c>
      <c r="H301" s="1156" t="str">
        <f>IFERROR(VLOOKUP($A297,作業員情報!$A$4:$AE$53,14,0),"")&amp;""</f>
        <v/>
      </c>
      <c r="I301" s="1157"/>
      <c r="J301" s="1168"/>
      <c r="K301" s="1169"/>
      <c r="L301" s="1169"/>
      <c r="M301" s="1169"/>
      <c r="N301" s="1169"/>
      <c r="O301" s="1219"/>
      <c r="P301" s="1220"/>
      <c r="Q301" s="1220"/>
      <c r="R301" s="1220"/>
      <c r="S301" s="1221"/>
      <c r="T301" s="1220"/>
      <c r="U301" s="1220"/>
      <c r="V301" s="1220"/>
      <c r="W301" s="1220"/>
      <c r="X301" s="1221"/>
      <c r="Y301" s="1175"/>
      <c r="Z301" s="1176"/>
      <c r="AA301" s="1176"/>
      <c r="AB301" s="1176"/>
      <c r="AC301" s="1176"/>
      <c r="AD301" s="1177"/>
    </row>
    <row r="302" spans="1:33" ht="8.25" customHeight="1">
      <c r="A302" s="1257"/>
      <c r="B302" s="1202"/>
      <c r="C302" s="1155"/>
      <c r="D302" s="601"/>
      <c r="E302" s="1208"/>
      <c r="F302" s="1164"/>
      <c r="G302" s="601"/>
      <c r="H302" s="1158"/>
      <c r="I302" s="1158"/>
      <c r="J302" s="1170"/>
      <c r="K302" s="1171"/>
      <c r="L302" s="1171"/>
      <c r="M302" s="1171"/>
      <c r="N302" s="1171"/>
      <c r="O302" s="1222"/>
      <c r="P302" s="1223"/>
      <c r="Q302" s="1223"/>
      <c r="R302" s="1223"/>
      <c r="S302" s="1224"/>
      <c r="T302" s="1223"/>
      <c r="U302" s="1223"/>
      <c r="V302" s="1223"/>
      <c r="W302" s="1223"/>
      <c r="X302" s="1224"/>
      <c r="Y302" s="1178"/>
      <c r="Z302" s="1179"/>
      <c r="AA302" s="1179"/>
      <c r="AB302" s="1179"/>
      <c r="AC302" s="1179"/>
      <c r="AD302" s="1180"/>
    </row>
    <row r="303" spans="1:33" ht="8.25" customHeight="1">
      <c r="A303" s="1256">
        <v>42</v>
      </c>
      <c r="B303" s="1200">
        <f>B297+1</f>
        <v>42</v>
      </c>
      <c r="C303" s="1203" t="str">
        <f>IFERROR(VLOOKUP($A303,作業員情報!$A$4:$AE$53,4,0)&amp;"　"&amp;VLOOKUP($A303,作業員情報!$A$4:$AE$53,5,0),"")</f>
        <v>　</v>
      </c>
      <c r="D303" s="599" t="str">
        <f>IFERROR(VLOOKUP($A303,作業員情報!$A$4:$AE$53,7,0),"")&amp;""</f>
        <v/>
      </c>
      <c r="E303" s="1206" t="str">
        <f>IFERROR(VLOOKUP($A303,作業員情報!$A$4:$AE$53,8,0),"")&amp;""</f>
        <v/>
      </c>
      <c r="F303" s="1209">
        <f>IFERROR(VLOOKUP($A303,作業員情報!$A$4:$AE$53,9,0),"")</f>
        <v>0</v>
      </c>
      <c r="G303" s="599" t="str">
        <f>IFERROR(VLOOKUP($A303,作業員情報!$A$4:$AE$53,11,0),"")&amp;""</f>
        <v/>
      </c>
      <c r="H303" s="1161"/>
      <c r="I303" s="1156" t="str">
        <f>IFERROR(VLOOKUP($A303,作業員情報!$A$4:$AE$53,18,0),"")&amp;""</f>
        <v/>
      </c>
      <c r="J303" s="1166" t="str">
        <f>IFERROR(VLOOKUP($A303,作業員情報!$A$4:$AE$53,15,0),"")&amp;""</f>
        <v/>
      </c>
      <c r="K303" s="1167"/>
      <c r="L303" s="1167"/>
      <c r="M303" s="1167"/>
      <c r="N303" s="1167"/>
      <c r="O303" s="1216" t="str">
        <f>IFERROR(VLOOKUP($A303,作業員情報!$A$4:$AE$53,16,0),"")&amp;""</f>
        <v/>
      </c>
      <c r="P303" s="1217"/>
      <c r="Q303" s="1217"/>
      <c r="R303" s="1217"/>
      <c r="S303" s="1218"/>
      <c r="T303" s="1217" t="str">
        <f>IFERROR(VLOOKUP($A303,作業員情報!$A$4:$AE$53,17,0),"")&amp;""</f>
        <v/>
      </c>
      <c r="U303" s="1217"/>
      <c r="V303" s="1217"/>
      <c r="W303" s="1217"/>
      <c r="X303" s="1218"/>
      <c r="Y303" s="1172" t="s">
        <v>890</v>
      </c>
      <c r="Z303" s="1173"/>
      <c r="AA303" s="1173"/>
      <c r="AB303" s="1173"/>
      <c r="AC303" s="1173"/>
      <c r="AD303" s="1174"/>
    </row>
    <row r="304" spans="1:33" ht="8.25" customHeight="1">
      <c r="A304" s="1254"/>
      <c r="B304" s="1201"/>
      <c r="C304" s="1204"/>
      <c r="D304" s="1205"/>
      <c r="E304" s="1207"/>
      <c r="F304" s="1210"/>
      <c r="G304" s="601"/>
      <c r="H304" s="1162"/>
      <c r="I304" s="1157"/>
      <c r="J304" s="1168"/>
      <c r="K304" s="1169"/>
      <c r="L304" s="1169"/>
      <c r="M304" s="1169"/>
      <c r="N304" s="1169"/>
      <c r="O304" s="1219"/>
      <c r="P304" s="1220"/>
      <c r="Q304" s="1220"/>
      <c r="R304" s="1220"/>
      <c r="S304" s="1221"/>
      <c r="T304" s="1220"/>
      <c r="U304" s="1220"/>
      <c r="V304" s="1220"/>
      <c r="W304" s="1220"/>
      <c r="X304" s="1221"/>
      <c r="Y304" s="1175"/>
      <c r="Z304" s="1176"/>
      <c r="AA304" s="1176"/>
      <c r="AB304" s="1176"/>
      <c r="AC304" s="1176"/>
      <c r="AD304" s="1177"/>
    </row>
    <row r="305" spans="1:30" ht="8.25" customHeight="1">
      <c r="A305" s="1254"/>
      <c r="B305" s="1201"/>
      <c r="C305" s="1159" t="str">
        <f>IFERROR(VLOOKUP($A303,作業員情報!$A$4:$AE$53,2,0)&amp;"　"&amp;VLOOKUP($A303,作業員情報!$A$4:$AE$53,3,0),"")</f>
        <v>　</v>
      </c>
      <c r="D305" s="1205"/>
      <c r="E305" s="1207"/>
      <c r="F305" s="1211"/>
      <c r="G305" s="599" t="str">
        <f>IFERROR(VLOOKUP($A303,作業員情報!$A$4:$AE$53,12,0),"")&amp;""</f>
        <v/>
      </c>
      <c r="H305" s="1161"/>
      <c r="I305" s="1158"/>
      <c r="J305" s="1168"/>
      <c r="K305" s="1169"/>
      <c r="L305" s="1169"/>
      <c r="M305" s="1169"/>
      <c r="N305" s="1169"/>
      <c r="O305" s="1219"/>
      <c r="P305" s="1220"/>
      <c r="Q305" s="1220"/>
      <c r="R305" s="1220"/>
      <c r="S305" s="1221"/>
      <c r="T305" s="1220"/>
      <c r="U305" s="1220"/>
      <c r="V305" s="1220"/>
      <c r="W305" s="1220"/>
      <c r="X305" s="1221"/>
      <c r="Y305" s="1178"/>
      <c r="Z305" s="1179"/>
      <c r="AA305" s="1179"/>
      <c r="AB305" s="1179"/>
      <c r="AC305" s="1179"/>
      <c r="AD305" s="1180"/>
    </row>
    <row r="306" spans="1:30" ht="8.25" customHeight="1">
      <c r="A306" s="1254"/>
      <c r="B306" s="1201"/>
      <c r="C306" s="1160"/>
      <c r="D306" s="1205"/>
      <c r="E306" s="1207"/>
      <c r="F306" s="1163" t="str">
        <f ca="1">IFERROR(VLOOKUP($A303,作業員情報!$A$4:$AE$53,10,0),"")</f>
        <v/>
      </c>
      <c r="G306" s="601"/>
      <c r="H306" s="1162"/>
      <c r="I306" s="1157" t="str">
        <f>IFERROR(VLOOKUP($A303,作業員情報!$A$4:$AE$53,19,0),"")&amp;""</f>
        <v/>
      </c>
      <c r="J306" s="1168"/>
      <c r="K306" s="1169"/>
      <c r="L306" s="1169"/>
      <c r="M306" s="1169"/>
      <c r="N306" s="1169"/>
      <c r="O306" s="1219"/>
      <c r="P306" s="1220"/>
      <c r="Q306" s="1220"/>
      <c r="R306" s="1220"/>
      <c r="S306" s="1221"/>
      <c r="T306" s="1220"/>
      <c r="U306" s="1220"/>
      <c r="V306" s="1220"/>
      <c r="W306" s="1220"/>
      <c r="X306" s="1221"/>
      <c r="Y306" s="1172" t="s">
        <v>890</v>
      </c>
      <c r="Z306" s="1173"/>
      <c r="AA306" s="1173"/>
      <c r="AB306" s="1173"/>
      <c r="AC306" s="1173"/>
      <c r="AD306" s="1174"/>
    </row>
    <row r="307" spans="1:30" ht="8.25" customHeight="1">
      <c r="A307" s="1254"/>
      <c r="B307" s="1201"/>
      <c r="C307" s="1154" t="str">
        <f>IFERROR(VLOOKUP($A303,作業員情報!$A$4:$AE$53,6,0),"")&amp;""</f>
        <v/>
      </c>
      <c r="D307" s="1205"/>
      <c r="E307" s="1207"/>
      <c r="F307" s="1163"/>
      <c r="G307" s="599" t="str">
        <f>IFERROR(VLOOKUP($A303,作業員情報!$A$4:$AE$53,13,0),"")&amp;""</f>
        <v/>
      </c>
      <c r="H307" s="1156" t="str">
        <f>IFERROR(VLOOKUP($A303,作業員情報!$A$4:$AE$53,14,0),"")&amp;""</f>
        <v/>
      </c>
      <c r="I307" s="1157"/>
      <c r="J307" s="1168"/>
      <c r="K307" s="1169"/>
      <c r="L307" s="1169"/>
      <c r="M307" s="1169"/>
      <c r="N307" s="1169"/>
      <c r="O307" s="1219"/>
      <c r="P307" s="1220"/>
      <c r="Q307" s="1220"/>
      <c r="R307" s="1220"/>
      <c r="S307" s="1221"/>
      <c r="T307" s="1220"/>
      <c r="U307" s="1220"/>
      <c r="V307" s="1220"/>
      <c r="W307" s="1220"/>
      <c r="X307" s="1221"/>
      <c r="Y307" s="1175"/>
      <c r="Z307" s="1176"/>
      <c r="AA307" s="1176"/>
      <c r="AB307" s="1176"/>
      <c r="AC307" s="1176"/>
      <c r="AD307" s="1177"/>
    </row>
    <row r="308" spans="1:30" ht="8.25" customHeight="1">
      <c r="A308" s="1257"/>
      <c r="B308" s="1202"/>
      <c r="C308" s="1155"/>
      <c r="D308" s="601"/>
      <c r="E308" s="1208"/>
      <c r="F308" s="1164"/>
      <c r="G308" s="601"/>
      <c r="H308" s="1158"/>
      <c r="I308" s="1158"/>
      <c r="J308" s="1170"/>
      <c r="K308" s="1171"/>
      <c r="L308" s="1171"/>
      <c r="M308" s="1171"/>
      <c r="N308" s="1171"/>
      <c r="O308" s="1222"/>
      <c r="P308" s="1223"/>
      <c r="Q308" s="1223"/>
      <c r="R308" s="1223"/>
      <c r="S308" s="1224"/>
      <c r="T308" s="1223"/>
      <c r="U308" s="1223"/>
      <c r="V308" s="1223"/>
      <c r="W308" s="1223"/>
      <c r="X308" s="1224"/>
      <c r="Y308" s="1178"/>
      <c r="Z308" s="1179"/>
      <c r="AA308" s="1179"/>
      <c r="AB308" s="1179"/>
      <c r="AC308" s="1179"/>
      <c r="AD308" s="1180"/>
    </row>
    <row r="309" spans="1:30" ht="8.25" customHeight="1">
      <c r="A309" s="1256">
        <v>43</v>
      </c>
      <c r="B309" s="1200">
        <f>B303+1</f>
        <v>43</v>
      </c>
      <c r="C309" s="1203" t="str">
        <f>IFERROR(VLOOKUP($A309,作業員情報!$A$4:$AE$53,4,0)&amp;"　"&amp;VLOOKUP($A309,作業員情報!$A$4:$AE$53,5,0),"")</f>
        <v>　</v>
      </c>
      <c r="D309" s="599" t="str">
        <f>IFERROR(VLOOKUP($A309,作業員情報!$A$4:$AE$53,7,0),"")&amp;""</f>
        <v/>
      </c>
      <c r="E309" s="1206" t="str">
        <f>IFERROR(VLOOKUP($A309,作業員情報!$A$4:$AE$53,8,0),"")&amp;""</f>
        <v/>
      </c>
      <c r="F309" s="1209">
        <f>IFERROR(VLOOKUP($A309,作業員情報!$A$4:$AE$53,9,0),"")</f>
        <v>0</v>
      </c>
      <c r="G309" s="599" t="str">
        <f>IFERROR(VLOOKUP($A309,作業員情報!$A$4:$AE$53,11,0),"")&amp;""</f>
        <v/>
      </c>
      <c r="H309" s="1161"/>
      <c r="I309" s="1156" t="str">
        <f>IFERROR(VLOOKUP($A309,作業員情報!$A$4:$AE$53,18,0),"")&amp;""</f>
        <v/>
      </c>
      <c r="J309" s="1166" t="str">
        <f>IFERROR(VLOOKUP($A309,作業員情報!$A$4:$AE$53,15,0),"")&amp;""</f>
        <v/>
      </c>
      <c r="K309" s="1167"/>
      <c r="L309" s="1167"/>
      <c r="M309" s="1167"/>
      <c r="N309" s="1167"/>
      <c r="O309" s="1216" t="str">
        <f>IFERROR(VLOOKUP($A309,作業員情報!$A$4:$AE$53,16,0),"")&amp;""</f>
        <v/>
      </c>
      <c r="P309" s="1217"/>
      <c r="Q309" s="1217"/>
      <c r="R309" s="1217"/>
      <c r="S309" s="1218"/>
      <c r="T309" s="1217" t="str">
        <f>IFERROR(VLOOKUP($A309,作業員情報!$A$4:$AE$53,17,0),"")&amp;""</f>
        <v/>
      </c>
      <c r="U309" s="1217"/>
      <c r="V309" s="1217"/>
      <c r="W309" s="1217"/>
      <c r="X309" s="1218"/>
      <c r="Y309" s="1172" t="s">
        <v>890</v>
      </c>
      <c r="Z309" s="1173"/>
      <c r="AA309" s="1173"/>
      <c r="AB309" s="1173"/>
      <c r="AC309" s="1173"/>
      <c r="AD309" s="1174"/>
    </row>
    <row r="310" spans="1:30" ht="8.25" customHeight="1">
      <c r="A310" s="1254"/>
      <c r="B310" s="1201"/>
      <c r="C310" s="1204"/>
      <c r="D310" s="1205"/>
      <c r="E310" s="1207"/>
      <c r="F310" s="1210"/>
      <c r="G310" s="601"/>
      <c r="H310" s="1162"/>
      <c r="I310" s="1157"/>
      <c r="J310" s="1168"/>
      <c r="K310" s="1169"/>
      <c r="L310" s="1169"/>
      <c r="M310" s="1169"/>
      <c r="N310" s="1169"/>
      <c r="O310" s="1219"/>
      <c r="P310" s="1220"/>
      <c r="Q310" s="1220"/>
      <c r="R310" s="1220"/>
      <c r="S310" s="1221"/>
      <c r="T310" s="1220"/>
      <c r="U310" s="1220"/>
      <c r="V310" s="1220"/>
      <c r="W310" s="1220"/>
      <c r="X310" s="1221"/>
      <c r="Y310" s="1175"/>
      <c r="Z310" s="1176"/>
      <c r="AA310" s="1176"/>
      <c r="AB310" s="1176"/>
      <c r="AC310" s="1176"/>
      <c r="AD310" s="1177"/>
    </row>
    <row r="311" spans="1:30" ht="8.25" customHeight="1">
      <c r="A311" s="1254"/>
      <c r="B311" s="1201"/>
      <c r="C311" s="1159" t="str">
        <f>IFERROR(VLOOKUP($A309,作業員情報!$A$4:$AE$53,2,0)&amp;"　"&amp;VLOOKUP($A309,作業員情報!$A$4:$AE$53,3,0),"")</f>
        <v>　</v>
      </c>
      <c r="D311" s="1205"/>
      <c r="E311" s="1207"/>
      <c r="F311" s="1211"/>
      <c r="G311" s="599" t="str">
        <f>IFERROR(VLOOKUP($A309,作業員情報!$A$4:$AE$53,12,0),"")&amp;""</f>
        <v/>
      </c>
      <c r="H311" s="1161"/>
      <c r="I311" s="1158"/>
      <c r="J311" s="1168"/>
      <c r="K311" s="1169"/>
      <c r="L311" s="1169"/>
      <c r="M311" s="1169"/>
      <c r="N311" s="1169"/>
      <c r="O311" s="1219"/>
      <c r="P311" s="1220"/>
      <c r="Q311" s="1220"/>
      <c r="R311" s="1220"/>
      <c r="S311" s="1221"/>
      <c r="T311" s="1220"/>
      <c r="U311" s="1220"/>
      <c r="V311" s="1220"/>
      <c r="W311" s="1220"/>
      <c r="X311" s="1221"/>
      <c r="Y311" s="1178"/>
      <c r="Z311" s="1179"/>
      <c r="AA311" s="1179"/>
      <c r="AB311" s="1179"/>
      <c r="AC311" s="1179"/>
      <c r="AD311" s="1180"/>
    </row>
    <row r="312" spans="1:30" ht="8.25" customHeight="1">
      <c r="A312" s="1254"/>
      <c r="B312" s="1201"/>
      <c r="C312" s="1160"/>
      <c r="D312" s="1205"/>
      <c r="E312" s="1207"/>
      <c r="F312" s="1163" t="str">
        <f ca="1">IFERROR(VLOOKUP($A309,作業員情報!$A$4:$AE$53,10,0),"")</f>
        <v/>
      </c>
      <c r="G312" s="601"/>
      <c r="H312" s="1162"/>
      <c r="I312" s="1157" t="str">
        <f>IFERROR(VLOOKUP($A309,作業員情報!$A$4:$AE$53,19,0),"")&amp;""</f>
        <v/>
      </c>
      <c r="J312" s="1168"/>
      <c r="K312" s="1169"/>
      <c r="L312" s="1169"/>
      <c r="M312" s="1169"/>
      <c r="N312" s="1169"/>
      <c r="O312" s="1219"/>
      <c r="P312" s="1220"/>
      <c r="Q312" s="1220"/>
      <c r="R312" s="1220"/>
      <c r="S312" s="1221"/>
      <c r="T312" s="1220"/>
      <c r="U312" s="1220"/>
      <c r="V312" s="1220"/>
      <c r="W312" s="1220"/>
      <c r="X312" s="1221"/>
      <c r="Y312" s="1172" t="s">
        <v>890</v>
      </c>
      <c r="Z312" s="1173"/>
      <c r="AA312" s="1173"/>
      <c r="AB312" s="1173"/>
      <c r="AC312" s="1173"/>
      <c r="AD312" s="1174"/>
    </row>
    <row r="313" spans="1:30" ht="8.25" customHeight="1">
      <c r="A313" s="1254"/>
      <c r="B313" s="1201"/>
      <c r="C313" s="1154" t="str">
        <f>IFERROR(VLOOKUP($A309,作業員情報!$A$4:$AE$53,6,0),"")&amp;""</f>
        <v/>
      </c>
      <c r="D313" s="1205"/>
      <c r="E313" s="1207"/>
      <c r="F313" s="1163"/>
      <c r="G313" s="599" t="str">
        <f>IFERROR(VLOOKUP($A309,作業員情報!$A$4:$AE$53,13,0),"")&amp;""</f>
        <v/>
      </c>
      <c r="H313" s="1156" t="str">
        <f>IFERROR(VLOOKUP($A309,作業員情報!$A$4:$AE$53,14,0),"")&amp;""</f>
        <v/>
      </c>
      <c r="I313" s="1157"/>
      <c r="J313" s="1168"/>
      <c r="K313" s="1169"/>
      <c r="L313" s="1169"/>
      <c r="M313" s="1169"/>
      <c r="N313" s="1169"/>
      <c r="O313" s="1219"/>
      <c r="P313" s="1220"/>
      <c r="Q313" s="1220"/>
      <c r="R313" s="1220"/>
      <c r="S313" s="1221"/>
      <c r="T313" s="1220"/>
      <c r="U313" s="1220"/>
      <c r="V313" s="1220"/>
      <c r="W313" s="1220"/>
      <c r="X313" s="1221"/>
      <c r="Y313" s="1175"/>
      <c r="Z313" s="1176"/>
      <c r="AA313" s="1176"/>
      <c r="AB313" s="1176"/>
      <c r="AC313" s="1176"/>
      <c r="AD313" s="1177"/>
    </row>
    <row r="314" spans="1:30" ht="8.25" customHeight="1">
      <c r="A314" s="1257"/>
      <c r="B314" s="1202"/>
      <c r="C314" s="1155"/>
      <c r="D314" s="601"/>
      <c r="E314" s="1208"/>
      <c r="F314" s="1164"/>
      <c r="G314" s="601"/>
      <c r="H314" s="1158"/>
      <c r="I314" s="1158"/>
      <c r="J314" s="1170"/>
      <c r="K314" s="1171"/>
      <c r="L314" s="1171"/>
      <c r="M314" s="1171"/>
      <c r="N314" s="1171"/>
      <c r="O314" s="1222"/>
      <c r="P314" s="1223"/>
      <c r="Q314" s="1223"/>
      <c r="R314" s="1223"/>
      <c r="S314" s="1224"/>
      <c r="T314" s="1223"/>
      <c r="U314" s="1223"/>
      <c r="V314" s="1223"/>
      <c r="W314" s="1223"/>
      <c r="X314" s="1224"/>
      <c r="Y314" s="1178"/>
      <c r="Z314" s="1179"/>
      <c r="AA314" s="1179"/>
      <c r="AB314" s="1179"/>
      <c r="AC314" s="1179"/>
      <c r="AD314" s="1180"/>
    </row>
    <row r="315" spans="1:30" ht="8.25" customHeight="1">
      <c r="A315" s="1256">
        <v>44</v>
      </c>
      <c r="B315" s="1200">
        <f>B309+1</f>
        <v>44</v>
      </c>
      <c r="C315" s="1203" t="str">
        <f>IFERROR(VLOOKUP($A315,作業員情報!$A$4:$AE$53,4,0)&amp;"　"&amp;VLOOKUP($A315,作業員情報!$A$4:$AE$53,5,0),"")</f>
        <v>　</v>
      </c>
      <c r="D315" s="599" t="str">
        <f>IFERROR(VLOOKUP($A315,作業員情報!$A$4:$AE$53,7,0),"")&amp;""</f>
        <v/>
      </c>
      <c r="E315" s="1206" t="str">
        <f>IFERROR(VLOOKUP($A315,作業員情報!$A$4:$AE$53,8,0),"")&amp;""</f>
        <v/>
      </c>
      <c r="F315" s="1209">
        <f>IFERROR(VLOOKUP($A315,作業員情報!$A$4:$AE$53,9,0),"")</f>
        <v>0</v>
      </c>
      <c r="G315" s="599" t="str">
        <f>IFERROR(VLOOKUP($A315,作業員情報!$A$4:$AE$53,11,0),"")&amp;""</f>
        <v/>
      </c>
      <c r="H315" s="1161"/>
      <c r="I315" s="1156" t="str">
        <f>IFERROR(VLOOKUP($A315,作業員情報!$A$4:$AE$53,18,0),"")&amp;""</f>
        <v/>
      </c>
      <c r="J315" s="1166" t="str">
        <f>IFERROR(VLOOKUP($A315,作業員情報!$A$4:$AE$53,15,0),"")&amp;""</f>
        <v/>
      </c>
      <c r="K315" s="1167"/>
      <c r="L315" s="1167"/>
      <c r="M315" s="1167"/>
      <c r="N315" s="1167"/>
      <c r="O315" s="1216" t="str">
        <f>IFERROR(VLOOKUP($A315,作業員情報!$A$4:$AE$53,16,0),"")&amp;""</f>
        <v/>
      </c>
      <c r="P315" s="1217"/>
      <c r="Q315" s="1217"/>
      <c r="R315" s="1217"/>
      <c r="S315" s="1218"/>
      <c r="T315" s="1217" t="str">
        <f>IFERROR(VLOOKUP($A315,作業員情報!$A$4:$AE$53,17,0),"")&amp;""</f>
        <v/>
      </c>
      <c r="U315" s="1217"/>
      <c r="V315" s="1217"/>
      <c r="W315" s="1217"/>
      <c r="X315" s="1218"/>
      <c r="Y315" s="1172" t="s">
        <v>890</v>
      </c>
      <c r="Z315" s="1173"/>
      <c r="AA315" s="1173"/>
      <c r="AB315" s="1173"/>
      <c r="AC315" s="1173"/>
      <c r="AD315" s="1174"/>
    </row>
    <row r="316" spans="1:30" ht="8.25" customHeight="1">
      <c r="A316" s="1254"/>
      <c r="B316" s="1201"/>
      <c r="C316" s="1204"/>
      <c r="D316" s="1205"/>
      <c r="E316" s="1207"/>
      <c r="F316" s="1210"/>
      <c r="G316" s="601"/>
      <c r="H316" s="1162"/>
      <c r="I316" s="1157"/>
      <c r="J316" s="1168"/>
      <c r="K316" s="1169"/>
      <c r="L316" s="1169"/>
      <c r="M316" s="1169"/>
      <c r="N316" s="1169"/>
      <c r="O316" s="1219"/>
      <c r="P316" s="1220"/>
      <c r="Q316" s="1220"/>
      <c r="R316" s="1220"/>
      <c r="S316" s="1221"/>
      <c r="T316" s="1220"/>
      <c r="U316" s="1220"/>
      <c r="V316" s="1220"/>
      <c r="W316" s="1220"/>
      <c r="X316" s="1221"/>
      <c r="Y316" s="1175"/>
      <c r="Z316" s="1176"/>
      <c r="AA316" s="1176"/>
      <c r="AB316" s="1176"/>
      <c r="AC316" s="1176"/>
      <c r="AD316" s="1177"/>
    </row>
    <row r="317" spans="1:30" ht="8.25" customHeight="1">
      <c r="A317" s="1254"/>
      <c r="B317" s="1201"/>
      <c r="C317" s="1159" t="str">
        <f>IFERROR(VLOOKUP($A315,作業員情報!$A$4:$AE$53,2,0)&amp;"　"&amp;VLOOKUP($A315,作業員情報!$A$4:$AE$53,3,0),"")</f>
        <v>　</v>
      </c>
      <c r="D317" s="1205"/>
      <c r="E317" s="1207"/>
      <c r="F317" s="1211"/>
      <c r="G317" s="599" t="str">
        <f>IFERROR(VLOOKUP($A315,作業員情報!$A$4:$AE$53,12,0),"")&amp;""</f>
        <v/>
      </c>
      <c r="H317" s="1161"/>
      <c r="I317" s="1158"/>
      <c r="J317" s="1168"/>
      <c r="K317" s="1169"/>
      <c r="L317" s="1169"/>
      <c r="M317" s="1169"/>
      <c r="N317" s="1169"/>
      <c r="O317" s="1219"/>
      <c r="P317" s="1220"/>
      <c r="Q317" s="1220"/>
      <c r="R317" s="1220"/>
      <c r="S317" s="1221"/>
      <c r="T317" s="1220"/>
      <c r="U317" s="1220"/>
      <c r="V317" s="1220"/>
      <c r="W317" s="1220"/>
      <c r="X317" s="1221"/>
      <c r="Y317" s="1178"/>
      <c r="Z317" s="1179"/>
      <c r="AA317" s="1179"/>
      <c r="AB317" s="1179"/>
      <c r="AC317" s="1179"/>
      <c r="AD317" s="1180"/>
    </row>
    <row r="318" spans="1:30" ht="8.25" customHeight="1">
      <c r="A318" s="1254"/>
      <c r="B318" s="1201"/>
      <c r="C318" s="1160"/>
      <c r="D318" s="1205"/>
      <c r="E318" s="1207"/>
      <c r="F318" s="1163" t="str">
        <f ca="1">IFERROR(VLOOKUP($A315,作業員情報!$A$4:$AE$53,10,0),"")</f>
        <v/>
      </c>
      <c r="G318" s="601"/>
      <c r="H318" s="1162"/>
      <c r="I318" s="1157" t="str">
        <f>IFERROR(VLOOKUP($A315,作業員情報!$A$4:$AE$53,19,0),"")&amp;""</f>
        <v/>
      </c>
      <c r="J318" s="1168"/>
      <c r="K318" s="1169"/>
      <c r="L318" s="1169"/>
      <c r="M318" s="1169"/>
      <c r="N318" s="1169"/>
      <c r="O318" s="1219"/>
      <c r="P318" s="1220"/>
      <c r="Q318" s="1220"/>
      <c r="R318" s="1220"/>
      <c r="S318" s="1221"/>
      <c r="T318" s="1220"/>
      <c r="U318" s="1220"/>
      <c r="V318" s="1220"/>
      <c r="W318" s="1220"/>
      <c r="X318" s="1221"/>
      <c r="Y318" s="1172" t="s">
        <v>890</v>
      </c>
      <c r="Z318" s="1173"/>
      <c r="AA318" s="1173"/>
      <c r="AB318" s="1173"/>
      <c r="AC318" s="1173"/>
      <c r="AD318" s="1174"/>
    </row>
    <row r="319" spans="1:30" ht="8.25" customHeight="1">
      <c r="A319" s="1254"/>
      <c r="B319" s="1201"/>
      <c r="C319" s="1154" t="str">
        <f>IFERROR(VLOOKUP($A315,作業員情報!$A$4:$AE$53,6,0),"")&amp;""</f>
        <v/>
      </c>
      <c r="D319" s="1205"/>
      <c r="E319" s="1207"/>
      <c r="F319" s="1163"/>
      <c r="G319" s="599" t="str">
        <f>IFERROR(VLOOKUP($A315,作業員情報!$A$4:$AE$53,13,0),"")&amp;""</f>
        <v/>
      </c>
      <c r="H319" s="1156" t="str">
        <f>IFERROR(VLOOKUP($A315,作業員情報!$A$4:$AE$53,14,0),"")&amp;""</f>
        <v/>
      </c>
      <c r="I319" s="1157"/>
      <c r="J319" s="1168"/>
      <c r="K319" s="1169"/>
      <c r="L319" s="1169"/>
      <c r="M319" s="1169"/>
      <c r="N319" s="1169"/>
      <c r="O319" s="1219"/>
      <c r="P319" s="1220"/>
      <c r="Q319" s="1220"/>
      <c r="R319" s="1220"/>
      <c r="S319" s="1221"/>
      <c r="T319" s="1220"/>
      <c r="U319" s="1220"/>
      <c r="V319" s="1220"/>
      <c r="W319" s="1220"/>
      <c r="X319" s="1221"/>
      <c r="Y319" s="1175"/>
      <c r="Z319" s="1176"/>
      <c r="AA319" s="1176"/>
      <c r="AB319" s="1176"/>
      <c r="AC319" s="1176"/>
      <c r="AD319" s="1177"/>
    </row>
    <row r="320" spans="1:30" ht="8.25" customHeight="1">
      <c r="A320" s="1257"/>
      <c r="B320" s="1202"/>
      <c r="C320" s="1155"/>
      <c r="D320" s="601"/>
      <c r="E320" s="1208"/>
      <c r="F320" s="1164"/>
      <c r="G320" s="601"/>
      <c r="H320" s="1158"/>
      <c r="I320" s="1158"/>
      <c r="J320" s="1170"/>
      <c r="K320" s="1171"/>
      <c r="L320" s="1171"/>
      <c r="M320" s="1171"/>
      <c r="N320" s="1171"/>
      <c r="O320" s="1222"/>
      <c r="P320" s="1223"/>
      <c r="Q320" s="1223"/>
      <c r="R320" s="1223"/>
      <c r="S320" s="1224"/>
      <c r="T320" s="1223"/>
      <c r="U320" s="1223"/>
      <c r="V320" s="1223"/>
      <c r="W320" s="1223"/>
      <c r="X320" s="1224"/>
      <c r="Y320" s="1178"/>
      <c r="Z320" s="1179"/>
      <c r="AA320" s="1179"/>
      <c r="AB320" s="1179"/>
      <c r="AC320" s="1179"/>
      <c r="AD320" s="1180"/>
    </row>
    <row r="321" spans="1:30" ht="8.25" customHeight="1">
      <c r="A321" s="1256">
        <v>45</v>
      </c>
      <c r="B321" s="1200">
        <f>B315+1</f>
        <v>45</v>
      </c>
      <c r="C321" s="1203" t="str">
        <f>IFERROR(VLOOKUP($A321,作業員情報!$A$4:$AE$53,4,0)&amp;"　"&amp;VLOOKUP($A321,作業員情報!$A$4:$AE$53,5,0),"")</f>
        <v>　</v>
      </c>
      <c r="D321" s="599" t="str">
        <f>IFERROR(VLOOKUP($A321,作業員情報!$A$4:$AE$53,7,0),"")&amp;""</f>
        <v/>
      </c>
      <c r="E321" s="1206" t="str">
        <f>IFERROR(VLOOKUP($A321,作業員情報!$A$4:$AE$53,8,0),"")&amp;""</f>
        <v/>
      </c>
      <c r="F321" s="1209">
        <f>IFERROR(VLOOKUP($A321,作業員情報!$A$4:$AE$53,9,0),"")</f>
        <v>0</v>
      </c>
      <c r="G321" s="599" t="str">
        <f>IFERROR(VLOOKUP($A321,作業員情報!$A$4:$AE$53,11,0),"")&amp;""</f>
        <v/>
      </c>
      <c r="H321" s="1161"/>
      <c r="I321" s="1156" t="str">
        <f>IFERROR(VLOOKUP($A321,作業員情報!$A$4:$AE$53,18,0),"")&amp;""</f>
        <v/>
      </c>
      <c r="J321" s="1166" t="str">
        <f>IFERROR(VLOOKUP($A321,作業員情報!$A$4:$AE$53,15,0),"")&amp;""</f>
        <v/>
      </c>
      <c r="K321" s="1167"/>
      <c r="L321" s="1167"/>
      <c r="M321" s="1167"/>
      <c r="N321" s="1167"/>
      <c r="O321" s="1216" t="str">
        <f>IFERROR(VLOOKUP($A321,作業員情報!$A$4:$AE$53,16,0),"")&amp;""</f>
        <v/>
      </c>
      <c r="P321" s="1217"/>
      <c r="Q321" s="1217"/>
      <c r="R321" s="1217"/>
      <c r="S321" s="1218"/>
      <c r="T321" s="1217" t="str">
        <f>IFERROR(VLOOKUP($A321,作業員情報!$A$4:$AE$53,17,0),"")&amp;""</f>
        <v/>
      </c>
      <c r="U321" s="1217"/>
      <c r="V321" s="1217"/>
      <c r="W321" s="1217"/>
      <c r="X321" s="1218"/>
      <c r="Y321" s="1172" t="s">
        <v>890</v>
      </c>
      <c r="Z321" s="1173"/>
      <c r="AA321" s="1173"/>
      <c r="AB321" s="1173"/>
      <c r="AC321" s="1173"/>
      <c r="AD321" s="1174"/>
    </row>
    <row r="322" spans="1:30" ht="8.25" customHeight="1">
      <c r="A322" s="1254"/>
      <c r="B322" s="1201"/>
      <c r="C322" s="1204"/>
      <c r="D322" s="1205"/>
      <c r="E322" s="1207"/>
      <c r="F322" s="1210"/>
      <c r="G322" s="601"/>
      <c r="H322" s="1162"/>
      <c r="I322" s="1157"/>
      <c r="J322" s="1168"/>
      <c r="K322" s="1169"/>
      <c r="L322" s="1169"/>
      <c r="M322" s="1169"/>
      <c r="N322" s="1169"/>
      <c r="O322" s="1219"/>
      <c r="P322" s="1220"/>
      <c r="Q322" s="1220"/>
      <c r="R322" s="1220"/>
      <c r="S322" s="1221"/>
      <c r="T322" s="1220"/>
      <c r="U322" s="1220"/>
      <c r="V322" s="1220"/>
      <c r="W322" s="1220"/>
      <c r="X322" s="1221"/>
      <c r="Y322" s="1175"/>
      <c r="Z322" s="1176"/>
      <c r="AA322" s="1176"/>
      <c r="AB322" s="1176"/>
      <c r="AC322" s="1176"/>
      <c r="AD322" s="1177"/>
    </row>
    <row r="323" spans="1:30" ht="8.25" customHeight="1">
      <c r="A323" s="1254"/>
      <c r="B323" s="1201"/>
      <c r="C323" s="1159" t="str">
        <f>IFERROR(VLOOKUP($A321,作業員情報!$A$4:$AE$53,2,0)&amp;"　"&amp;VLOOKUP($A321,作業員情報!$A$4:$AE$53,3,0),"")</f>
        <v>　</v>
      </c>
      <c r="D323" s="1205"/>
      <c r="E323" s="1207"/>
      <c r="F323" s="1211"/>
      <c r="G323" s="599" t="str">
        <f>IFERROR(VLOOKUP($A321,作業員情報!$A$4:$AE$53,12,0),"")&amp;""</f>
        <v/>
      </c>
      <c r="H323" s="1161"/>
      <c r="I323" s="1158"/>
      <c r="J323" s="1168"/>
      <c r="K323" s="1169"/>
      <c r="L323" s="1169"/>
      <c r="M323" s="1169"/>
      <c r="N323" s="1169"/>
      <c r="O323" s="1219"/>
      <c r="P323" s="1220"/>
      <c r="Q323" s="1220"/>
      <c r="R323" s="1220"/>
      <c r="S323" s="1221"/>
      <c r="T323" s="1220"/>
      <c r="U323" s="1220"/>
      <c r="V323" s="1220"/>
      <c r="W323" s="1220"/>
      <c r="X323" s="1221"/>
      <c r="Y323" s="1178"/>
      <c r="Z323" s="1179"/>
      <c r="AA323" s="1179"/>
      <c r="AB323" s="1179"/>
      <c r="AC323" s="1179"/>
      <c r="AD323" s="1180"/>
    </row>
    <row r="324" spans="1:30" ht="8.25" customHeight="1">
      <c r="A324" s="1254"/>
      <c r="B324" s="1201"/>
      <c r="C324" s="1160"/>
      <c r="D324" s="1205"/>
      <c r="E324" s="1207"/>
      <c r="F324" s="1163" t="str">
        <f ca="1">IFERROR(VLOOKUP($A321,作業員情報!$A$4:$AE$53,10,0),"")</f>
        <v/>
      </c>
      <c r="G324" s="601"/>
      <c r="H324" s="1162"/>
      <c r="I324" s="1157" t="str">
        <f>IFERROR(VLOOKUP($A321,作業員情報!$A$4:$AE$53,19,0),"")&amp;""</f>
        <v/>
      </c>
      <c r="J324" s="1168"/>
      <c r="K324" s="1169"/>
      <c r="L324" s="1169"/>
      <c r="M324" s="1169"/>
      <c r="N324" s="1169"/>
      <c r="O324" s="1219"/>
      <c r="P324" s="1220"/>
      <c r="Q324" s="1220"/>
      <c r="R324" s="1220"/>
      <c r="S324" s="1221"/>
      <c r="T324" s="1220"/>
      <c r="U324" s="1220"/>
      <c r="V324" s="1220"/>
      <c r="W324" s="1220"/>
      <c r="X324" s="1221"/>
      <c r="Y324" s="1172" t="s">
        <v>890</v>
      </c>
      <c r="Z324" s="1173"/>
      <c r="AA324" s="1173"/>
      <c r="AB324" s="1173"/>
      <c r="AC324" s="1173"/>
      <c r="AD324" s="1174"/>
    </row>
    <row r="325" spans="1:30" ht="8.25" customHeight="1">
      <c r="A325" s="1254"/>
      <c r="B325" s="1201"/>
      <c r="C325" s="1154" t="str">
        <f>IFERROR(VLOOKUP($A321,作業員情報!$A$4:$AE$53,6,0),"")&amp;""</f>
        <v/>
      </c>
      <c r="D325" s="1205"/>
      <c r="E325" s="1207"/>
      <c r="F325" s="1163"/>
      <c r="G325" s="599" t="str">
        <f>IFERROR(VLOOKUP($A321,作業員情報!$A$4:$AE$53,13,0),"")&amp;""</f>
        <v/>
      </c>
      <c r="H325" s="1156" t="str">
        <f>IFERROR(VLOOKUP($A321,作業員情報!$A$4:$AE$53,14,0),"")&amp;""</f>
        <v/>
      </c>
      <c r="I325" s="1157"/>
      <c r="J325" s="1168"/>
      <c r="K325" s="1169"/>
      <c r="L325" s="1169"/>
      <c r="M325" s="1169"/>
      <c r="N325" s="1169"/>
      <c r="O325" s="1219"/>
      <c r="P325" s="1220"/>
      <c r="Q325" s="1220"/>
      <c r="R325" s="1220"/>
      <c r="S325" s="1221"/>
      <c r="T325" s="1220"/>
      <c r="U325" s="1220"/>
      <c r="V325" s="1220"/>
      <c r="W325" s="1220"/>
      <c r="X325" s="1221"/>
      <c r="Y325" s="1175"/>
      <c r="Z325" s="1176"/>
      <c r="AA325" s="1176"/>
      <c r="AB325" s="1176"/>
      <c r="AC325" s="1176"/>
      <c r="AD325" s="1177"/>
    </row>
    <row r="326" spans="1:30" ht="8.25" customHeight="1">
      <c r="A326" s="1257"/>
      <c r="B326" s="1202"/>
      <c r="C326" s="1155"/>
      <c r="D326" s="601"/>
      <c r="E326" s="1208"/>
      <c r="F326" s="1164"/>
      <c r="G326" s="601"/>
      <c r="H326" s="1158"/>
      <c r="I326" s="1158"/>
      <c r="J326" s="1170"/>
      <c r="K326" s="1171"/>
      <c r="L326" s="1171"/>
      <c r="M326" s="1171"/>
      <c r="N326" s="1171"/>
      <c r="O326" s="1222"/>
      <c r="P326" s="1223"/>
      <c r="Q326" s="1223"/>
      <c r="R326" s="1223"/>
      <c r="S326" s="1224"/>
      <c r="T326" s="1223"/>
      <c r="U326" s="1223"/>
      <c r="V326" s="1223"/>
      <c r="W326" s="1223"/>
      <c r="X326" s="1224"/>
      <c r="Y326" s="1178"/>
      <c r="Z326" s="1179"/>
      <c r="AA326" s="1179"/>
      <c r="AB326" s="1179"/>
      <c r="AC326" s="1179"/>
      <c r="AD326" s="1180"/>
    </row>
    <row r="327" spans="1:30" ht="8.25" customHeight="1">
      <c r="A327" s="1256">
        <v>46</v>
      </c>
      <c r="B327" s="1200">
        <f>B321+1</f>
        <v>46</v>
      </c>
      <c r="C327" s="1203" t="str">
        <f>IFERROR(VLOOKUP($A327,作業員情報!$A$4:$AE$53,4,0)&amp;"　"&amp;VLOOKUP($A327,作業員情報!$A$4:$AE$53,5,0),"")</f>
        <v>　</v>
      </c>
      <c r="D327" s="599" t="str">
        <f>IFERROR(VLOOKUP($A327,作業員情報!$A$4:$AE$53,7,0),"")&amp;""</f>
        <v/>
      </c>
      <c r="E327" s="1206" t="str">
        <f>IFERROR(VLOOKUP($A327,作業員情報!$A$4:$AE$53,8,0),"")&amp;""</f>
        <v/>
      </c>
      <c r="F327" s="1209">
        <f>IFERROR(VLOOKUP($A327,作業員情報!$A$4:$AE$53,9,0),"")</f>
        <v>0</v>
      </c>
      <c r="G327" s="599" t="str">
        <f>IFERROR(VLOOKUP($A327,作業員情報!$A$4:$AE$53,11,0),"")&amp;""</f>
        <v/>
      </c>
      <c r="H327" s="1161"/>
      <c r="I327" s="1156" t="str">
        <f>IFERROR(VLOOKUP($A327,作業員情報!$A$4:$AE$53,18,0),"")&amp;""</f>
        <v/>
      </c>
      <c r="J327" s="1166" t="str">
        <f>IFERROR(VLOOKUP($A327,作業員情報!$A$4:$AE$53,15,0),"")&amp;""</f>
        <v/>
      </c>
      <c r="K327" s="1167"/>
      <c r="L327" s="1167"/>
      <c r="M327" s="1167"/>
      <c r="N327" s="1167"/>
      <c r="O327" s="1216" t="str">
        <f>IFERROR(VLOOKUP($A327,作業員情報!$A$4:$AE$53,16,0),"")&amp;""</f>
        <v/>
      </c>
      <c r="P327" s="1217"/>
      <c r="Q327" s="1217"/>
      <c r="R327" s="1217"/>
      <c r="S327" s="1218"/>
      <c r="T327" s="1217" t="str">
        <f>IFERROR(VLOOKUP($A327,作業員情報!$A$4:$AE$53,17,0),"")&amp;""</f>
        <v/>
      </c>
      <c r="U327" s="1217"/>
      <c r="V327" s="1217"/>
      <c r="W327" s="1217"/>
      <c r="X327" s="1218"/>
      <c r="Y327" s="1172" t="s">
        <v>890</v>
      </c>
      <c r="Z327" s="1173"/>
      <c r="AA327" s="1173"/>
      <c r="AB327" s="1173"/>
      <c r="AC327" s="1173"/>
      <c r="AD327" s="1174"/>
    </row>
    <row r="328" spans="1:30" ht="8.25" customHeight="1">
      <c r="A328" s="1254"/>
      <c r="B328" s="1201"/>
      <c r="C328" s="1204"/>
      <c r="D328" s="1205"/>
      <c r="E328" s="1207"/>
      <c r="F328" s="1210"/>
      <c r="G328" s="601"/>
      <c r="H328" s="1162"/>
      <c r="I328" s="1157"/>
      <c r="J328" s="1168"/>
      <c r="K328" s="1169"/>
      <c r="L328" s="1169"/>
      <c r="M328" s="1169"/>
      <c r="N328" s="1169"/>
      <c r="O328" s="1219"/>
      <c r="P328" s="1220"/>
      <c r="Q328" s="1220"/>
      <c r="R328" s="1220"/>
      <c r="S328" s="1221"/>
      <c r="T328" s="1220"/>
      <c r="U328" s="1220"/>
      <c r="V328" s="1220"/>
      <c r="W328" s="1220"/>
      <c r="X328" s="1221"/>
      <c r="Y328" s="1175"/>
      <c r="Z328" s="1176"/>
      <c r="AA328" s="1176"/>
      <c r="AB328" s="1176"/>
      <c r="AC328" s="1176"/>
      <c r="AD328" s="1177"/>
    </row>
    <row r="329" spans="1:30" ht="8.25" customHeight="1">
      <c r="A329" s="1254"/>
      <c r="B329" s="1201"/>
      <c r="C329" s="1159" t="str">
        <f>IFERROR(VLOOKUP($A327,作業員情報!$A$4:$AE$53,2,0)&amp;"　"&amp;VLOOKUP($A327,作業員情報!$A$4:$AE$53,3,0),"")</f>
        <v>　</v>
      </c>
      <c r="D329" s="1205"/>
      <c r="E329" s="1207"/>
      <c r="F329" s="1211"/>
      <c r="G329" s="599" t="str">
        <f>IFERROR(VLOOKUP($A327,作業員情報!$A$4:$AE$53,12,0),"")&amp;""</f>
        <v/>
      </c>
      <c r="H329" s="1161"/>
      <c r="I329" s="1158"/>
      <c r="J329" s="1168"/>
      <c r="K329" s="1169"/>
      <c r="L329" s="1169"/>
      <c r="M329" s="1169"/>
      <c r="N329" s="1169"/>
      <c r="O329" s="1219"/>
      <c r="P329" s="1220"/>
      <c r="Q329" s="1220"/>
      <c r="R329" s="1220"/>
      <c r="S329" s="1221"/>
      <c r="T329" s="1220"/>
      <c r="U329" s="1220"/>
      <c r="V329" s="1220"/>
      <c r="W329" s="1220"/>
      <c r="X329" s="1221"/>
      <c r="Y329" s="1178"/>
      <c r="Z329" s="1179"/>
      <c r="AA329" s="1179"/>
      <c r="AB329" s="1179"/>
      <c r="AC329" s="1179"/>
      <c r="AD329" s="1180"/>
    </row>
    <row r="330" spans="1:30" ht="8.25" customHeight="1">
      <c r="A330" s="1254"/>
      <c r="B330" s="1201"/>
      <c r="C330" s="1160"/>
      <c r="D330" s="1205"/>
      <c r="E330" s="1207"/>
      <c r="F330" s="1163" t="str">
        <f ca="1">IFERROR(VLOOKUP($A327,作業員情報!$A$4:$AE$53,10,0),"")</f>
        <v/>
      </c>
      <c r="G330" s="601"/>
      <c r="H330" s="1162"/>
      <c r="I330" s="1157" t="str">
        <f>IFERROR(VLOOKUP($A327,作業員情報!$A$4:$AE$53,19,0),"")&amp;""</f>
        <v/>
      </c>
      <c r="J330" s="1168"/>
      <c r="K330" s="1169"/>
      <c r="L330" s="1169"/>
      <c r="M330" s="1169"/>
      <c r="N330" s="1169"/>
      <c r="O330" s="1219"/>
      <c r="P330" s="1220"/>
      <c r="Q330" s="1220"/>
      <c r="R330" s="1220"/>
      <c r="S330" s="1221"/>
      <c r="T330" s="1220"/>
      <c r="U330" s="1220"/>
      <c r="V330" s="1220"/>
      <c r="W330" s="1220"/>
      <c r="X330" s="1221"/>
      <c r="Y330" s="1172" t="s">
        <v>890</v>
      </c>
      <c r="Z330" s="1173"/>
      <c r="AA330" s="1173"/>
      <c r="AB330" s="1173"/>
      <c r="AC330" s="1173"/>
      <c r="AD330" s="1174"/>
    </row>
    <row r="331" spans="1:30" ht="8.25" customHeight="1">
      <c r="A331" s="1254"/>
      <c r="B331" s="1201"/>
      <c r="C331" s="1154" t="str">
        <f>IFERROR(VLOOKUP($A327,作業員情報!$A$4:$AE$53,6,0),"")&amp;""</f>
        <v/>
      </c>
      <c r="D331" s="1205"/>
      <c r="E331" s="1207"/>
      <c r="F331" s="1163"/>
      <c r="G331" s="599" t="str">
        <f>IFERROR(VLOOKUP($A327,作業員情報!$A$4:$AE$53,13,0),"")&amp;""</f>
        <v/>
      </c>
      <c r="H331" s="1156" t="str">
        <f>IFERROR(VLOOKUP($A327,作業員情報!$A$4:$AE$53,14,0),"")&amp;""</f>
        <v/>
      </c>
      <c r="I331" s="1157"/>
      <c r="J331" s="1168"/>
      <c r="K331" s="1169"/>
      <c r="L331" s="1169"/>
      <c r="M331" s="1169"/>
      <c r="N331" s="1169"/>
      <c r="O331" s="1219"/>
      <c r="P331" s="1220"/>
      <c r="Q331" s="1220"/>
      <c r="R331" s="1220"/>
      <c r="S331" s="1221"/>
      <c r="T331" s="1220"/>
      <c r="U331" s="1220"/>
      <c r="V331" s="1220"/>
      <c r="W331" s="1220"/>
      <c r="X331" s="1221"/>
      <c r="Y331" s="1175"/>
      <c r="Z331" s="1176"/>
      <c r="AA331" s="1176"/>
      <c r="AB331" s="1176"/>
      <c r="AC331" s="1176"/>
      <c r="AD331" s="1177"/>
    </row>
    <row r="332" spans="1:30" ht="8.25" customHeight="1">
      <c r="A332" s="1257"/>
      <c r="B332" s="1202"/>
      <c r="C332" s="1155"/>
      <c r="D332" s="601"/>
      <c r="E332" s="1208"/>
      <c r="F332" s="1164"/>
      <c r="G332" s="601"/>
      <c r="H332" s="1158"/>
      <c r="I332" s="1158"/>
      <c r="J332" s="1170"/>
      <c r="K332" s="1171"/>
      <c r="L332" s="1171"/>
      <c r="M332" s="1171"/>
      <c r="N332" s="1171"/>
      <c r="O332" s="1222"/>
      <c r="P332" s="1223"/>
      <c r="Q332" s="1223"/>
      <c r="R332" s="1223"/>
      <c r="S332" s="1224"/>
      <c r="T332" s="1223"/>
      <c r="U332" s="1223"/>
      <c r="V332" s="1223"/>
      <c r="W332" s="1223"/>
      <c r="X332" s="1224"/>
      <c r="Y332" s="1178"/>
      <c r="Z332" s="1179"/>
      <c r="AA332" s="1179"/>
      <c r="AB332" s="1179"/>
      <c r="AC332" s="1179"/>
      <c r="AD332" s="1180"/>
    </row>
    <row r="333" spans="1:30" ht="8.25" customHeight="1">
      <c r="A333" s="1256">
        <v>47</v>
      </c>
      <c r="B333" s="1200">
        <f>B327+1</f>
        <v>47</v>
      </c>
      <c r="C333" s="1203" t="str">
        <f>IFERROR(VLOOKUP($A333,作業員情報!$A$4:$AE$53,4,0)&amp;"　"&amp;VLOOKUP($A333,作業員情報!$A$4:$AE$53,5,0),"")</f>
        <v>　</v>
      </c>
      <c r="D333" s="599" t="str">
        <f>IFERROR(VLOOKUP($A333,作業員情報!$A$4:$AE$53,7,0),"")&amp;""</f>
        <v/>
      </c>
      <c r="E333" s="1206" t="str">
        <f>IFERROR(VLOOKUP($A333,作業員情報!$A$4:$AE$53,8,0),"")&amp;""</f>
        <v/>
      </c>
      <c r="F333" s="1209">
        <f>IFERROR(VLOOKUP($A333,作業員情報!$A$4:$AE$53,9,0),"")</f>
        <v>0</v>
      </c>
      <c r="G333" s="599" t="str">
        <f>IFERROR(VLOOKUP($A333,作業員情報!$A$4:$AE$53,11,0),"")&amp;""</f>
        <v/>
      </c>
      <c r="H333" s="1161"/>
      <c r="I333" s="1156" t="str">
        <f>IFERROR(VLOOKUP($A333,作業員情報!$A$4:$AE$53,18,0),"")&amp;""</f>
        <v/>
      </c>
      <c r="J333" s="1166" t="str">
        <f>IFERROR(VLOOKUP($A333,作業員情報!$A$4:$AE$53,15,0),"")&amp;""</f>
        <v/>
      </c>
      <c r="K333" s="1167"/>
      <c r="L333" s="1167"/>
      <c r="M333" s="1167"/>
      <c r="N333" s="1167"/>
      <c r="O333" s="1216" t="str">
        <f>IFERROR(VLOOKUP($A333,作業員情報!$A$4:$AE$53,16,0),"")&amp;""</f>
        <v/>
      </c>
      <c r="P333" s="1217"/>
      <c r="Q333" s="1217"/>
      <c r="R333" s="1217"/>
      <c r="S333" s="1218"/>
      <c r="T333" s="1217" t="str">
        <f>IFERROR(VLOOKUP($A333,作業員情報!$A$4:$AE$53,17,0),"")&amp;""</f>
        <v/>
      </c>
      <c r="U333" s="1217"/>
      <c r="V333" s="1217"/>
      <c r="W333" s="1217"/>
      <c r="X333" s="1218"/>
      <c r="Y333" s="1172" t="s">
        <v>890</v>
      </c>
      <c r="Z333" s="1173"/>
      <c r="AA333" s="1173"/>
      <c r="AB333" s="1173"/>
      <c r="AC333" s="1173"/>
      <c r="AD333" s="1174"/>
    </row>
    <row r="334" spans="1:30" ht="8.25" customHeight="1">
      <c r="A334" s="1254"/>
      <c r="B334" s="1201"/>
      <c r="C334" s="1204"/>
      <c r="D334" s="1205"/>
      <c r="E334" s="1207"/>
      <c r="F334" s="1210"/>
      <c r="G334" s="601"/>
      <c r="H334" s="1162"/>
      <c r="I334" s="1157"/>
      <c r="J334" s="1168"/>
      <c r="K334" s="1169"/>
      <c r="L334" s="1169"/>
      <c r="M334" s="1169"/>
      <c r="N334" s="1169"/>
      <c r="O334" s="1219"/>
      <c r="P334" s="1220"/>
      <c r="Q334" s="1220"/>
      <c r="R334" s="1220"/>
      <c r="S334" s="1221"/>
      <c r="T334" s="1220"/>
      <c r="U334" s="1220"/>
      <c r="V334" s="1220"/>
      <c r="W334" s="1220"/>
      <c r="X334" s="1221"/>
      <c r="Y334" s="1175"/>
      <c r="Z334" s="1176"/>
      <c r="AA334" s="1176"/>
      <c r="AB334" s="1176"/>
      <c r="AC334" s="1176"/>
      <c r="AD334" s="1177"/>
    </row>
    <row r="335" spans="1:30" ht="8.25" customHeight="1">
      <c r="A335" s="1254"/>
      <c r="B335" s="1201"/>
      <c r="C335" s="1159" t="str">
        <f>IFERROR(VLOOKUP($A333,作業員情報!$A$4:$AE$53,2,0)&amp;"　"&amp;VLOOKUP($A333,作業員情報!$A$4:$AE$53,3,0),"")</f>
        <v>　</v>
      </c>
      <c r="D335" s="1205"/>
      <c r="E335" s="1207"/>
      <c r="F335" s="1211"/>
      <c r="G335" s="599" t="str">
        <f>IFERROR(VLOOKUP($A333,作業員情報!$A$4:$AE$53,12,0),"")&amp;""</f>
        <v/>
      </c>
      <c r="H335" s="1161"/>
      <c r="I335" s="1158"/>
      <c r="J335" s="1168"/>
      <c r="K335" s="1169"/>
      <c r="L335" s="1169"/>
      <c r="M335" s="1169"/>
      <c r="N335" s="1169"/>
      <c r="O335" s="1219"/>
      <c r="P335" s="1220"/>
      <c r="Q335" s="1220"/>
      <c r="R335" s="1220"/>
      <c r="S335" s="1221"/>
      <c r="T335" s="1220"/>
      <c r="U335" s="1220"/>
      <c r="V335" s="1220"/>
      <c r="W335" s="1220"/>
      <c r="X335" s="1221"/>
      <c r="Y335" s="1178"/>
      <c r="Z335" s="1179"/>
      <c r="AA335" s="1179"/>
      <c r="AB335" s="1179"/>
      <c r="AC335" s="1179"/>
      <c r="AD335" s="1180"/>
    </row>
    <row r="336" spans="1:30" ht="8.25" customHeight="1">
      <c r="A336" s="1254"/>
      <c r="B336" s="1201"/>
      <c r="C336" s="1160"/>
      <c r="D336" s="1205"/>
      <c r="E336" s="1207"/>
      <c r="F336" s="1163" t="str">
        <f ca="1">IFERROR(VLOOKUP($A333,作業員情報!$A$4:$AE$53,10,0),"")</f>
        <v/>
      </c>
      <c r="G336" s="601"/>
      <c r="H336" s="1162"/>
      <c r="I336" s="1157" t="str">
        <f>IFERROR(VLOOKUP($A333,作業員情報!$A$4:$AE$53,19,0),"")&amp;""</f>
        <v/>
      </c>
      <c r="J336" s="1168"/>
      <c r="K336" s="1169"/>
      <c r="L336" s="1169"/>
      <c r="M336" s="1169"/>
      <c r="N336" s="1169"/>
      <c r="O336" s="1219"/>
      <c r="P336" s="1220"/>
      <c r="Q336" s="1220"/>
      <c r="R336" s="1220"/>
      <c r="S336" s="1221"/>
      <c r="T336" s="1220"/>
      <c r="U336" s="1220"/>
      <c r="V336" s="1220"/>
      <c r="W336" s="1220"/>
      <c r="X336" s="1221"/>
      <c r="Y336" s="1172" t="s">
        <v>890</v>
      </c>
      <c r="Z336" s="1173"/>
      <c r="AA336" s="1173"/>
      <c r="AB336" s="1173"/>
      <c r="AC336" s="1173"/>
      <c r="AD336" s="1174"/>
    </row>
    <row r="337" spans="1:30" ht="8.25" customHeight="1">
      <c r="A337" s="1254"/>
      <c r="B337" s="1201"/>
      <c r="C337" s="1154" t="str">
        <f>IFERROR(VLOOKUP($A333,作業員情報!$A$4:$AE$53,6,0),"")&amp;""</f>
        <v/>
      </c>
      <c r="D337" s="1205"/>
      <c r="E337" s="1207"/>
      <c r="F337" s="1163"/>
      <c r="G337" s="599" t="str">
        <f>IFERROR(VLOOKUP($A333,作業員情報!$A$4:$AE$53,13,0),"")&amp;""</f>
        <v/>
      </c>
      <c r="H337" s="1156" t="str">
        <f>IFERROR(VLOOKUP($A333,作業員情報!$A$4:$AE$53,14,0),"")&amp;""</f>
        <v/>
      </c>
      <c r="I337" s="1157"/>
      <c r="J337" s="1168"/>
      <c r="K337" s="1169"/>
      <c r="L337" s="1169"/>
      <c r="M337" s="1169"/>
      <c r="N337" s="1169"/>
      <c r="O337" s="1219"/>
      <c r="P337" s="1220"/>
      <c r="Q337" s="1220"/>
      <c r="R337" s="1220"/>
      <c r="S337" s="1221"/>
      <c r="T337" s="1220"/>
      <c r="U337" s="1220"/>
      <c r="V337" s="1220"/>
      <c r="W337" s="1220"/>
      <c r="X337" s="1221"/>
      <c r="Y337" s="1175"/>
      <c r="Z337" s="1176"/>
      <c r="AA337" s="1176"/>
      <c r="AB337" s="1176"/>
      <c r="AC337" s="1176"/>
      <c r="AD337" s="1177"/>
    </row>
    <row r="338" spans="1:30" ht="8.25" customHeight="1">
      <c r="A338" s="1257"/>
      <c r="B338" s="1202"/>
      <c r="C338" s="1155"/>
      <c r="D338" s="601"/>
      <c r="E338" s="1208"/>
      <c r="F338" s="1164"/>
      <c r="G338" s="601"/>
      <c r="H338" s="1158"/>
      <c r="I338" s="1158"/>
      <c r="J338" s="1170"/>
      <c r="K338" s="1171"/>
      <c r="L338" s="1171"/>
      <c r="M338" s="1171"/>
      <c r="N338" s="1171"/>
      <c r="O338" s="1222"/>
      <c r="P338" s="1223"/>
      <c r="Q338" s="1223"/>
      <c r="R338" s="1223"/>
      <c r="S338" s="1224"/>
      <c r="T338" s="1223"/>
      <c r="U338" s="1223"/>
      <c r="V338" s="1223"/>
      <c r="W338" s="1223"/>
      <c r="X338" s="1224"/>
      <c r="Y338" s="1178"/>
      <c r="Z338" s="1179"/>
      <c r="AA338" s="1179"/>
      <c r="AB338" s="1179"/>
      <c r="AC338" s="1179"/>
      <c r="AD338" s="1180"/>
    </row>
    <row r="339" spans="1:30" ht="8.25" customHeight="1">
      <c r="A339" s="1256">
        <v>48</v>
      </c>
      <c r="B339" s="1200">
        <f>B333+1</f>
        <v>48</v>
      </c>
      <c r="C339" s="1203" t="str">
        <f>IFERROR(VLOOKUP($A339,作業員情報!$A$4:$AE$53,4,0)&amp;"　"&amp;VLOOKUP($A339,作業員情報!$A$4:$AE$53,5,0),"")</f>
        <v>　</v>
      </c>
      <c r="D339" s="599" t="str">
        <f>IFERROR(VLOOKUP($A339,作業員情報!$A$4:$AE$53,7,0),"")&amp;""</f>
        <v/>
      </c>
      <c r="E339" s="1206" t="str">
        <f>IFERROR(VLOOKUP($A339,作業員情報!$A$4:$AE$53,8,0),"")&amp;""</f>
        <v/>
      </c>
      <c r="F339" s="1209">
        <f>IFERROR(VLOOKUP($A339,作業員情報!$A$4:$AE$53,9,0),"")</f>
        <v>0</v>
      </c>
      <c r="G339" s="599" t="str">
        <f>IFERROR(VLOOKUP($A339,作業員情報!$A$4:$AE$53,11,0),"")&amp;""</f>
        <v/>
      </c>
      <c r="H339" s="1161"/>
      <c r="I339" s="1156" t="str">
        <f>IFERROR(VLOOKUP($A339,作業員情報!$A$4:$AE$53,18,0),"")&amp;""</f>
        <v/>
      </c>
      <c r="J339" s="1166" t="str">
        <f>IFERROR(VLOOKUP($A339,作業員情報!$A$4:$AE$53,15,0),"")&amp;""</f>
        <v/>
      </c>
      <c r="K339" s="1167"/>
      <c r="L339" s="1167"/>
      <c r="M339" s="1167"/>
      <c r="N339" s="1167"/>
      <c r="O339" s="1216" t="str">
        <f>IFERROR(VLOOKUP($A339,作業員情報!$A$4:$AE$53,16,0),"")&amp;""</f>
        <v/>
      </c>
      <c r="P339" s="1217"/>
      <c r="Q339" s="1217"/>
      <c r="R339" s="1217"/>
      <c r="S339" s="1218"/>
      <c r="T339" s="1217" t="str">
        <f>IFERROR(VLOOKUP($A339,作業員情報!$A$4:$AE$53,17,0),"")&amp;""</f>
        <v/>
      </c>
      <c r="U339" s="1217"/>
      <c r="V339" s="1217"/>
      <c r="W339" s="1217"/>
      <c r="X339" s="1218"/>
      <c r="Y339" s="1172" t="s">
        <v>890</v>
      </c>
      <c r="Z339" s="1173"/>
      <c r="AA339" s="1173"/>
      <c r="AB339" s="1173"/>
      <c r="AC339" s="1173"/>
      <c r="AD339" s="1174"/>
    </row>
    <row r="340" spans="1:30" ht="8.25" customHeight="1">
      <c r="A340" s="1254"/>
      <c r="B340" s="1201"/>
      <c r="C340" s="1204"/>
      <c r="D340" s="1205"/>
      <c r="E340" s="1207"/>
      <c r="F340" s="1210"/>
      <c r="G340" s="601"/>
      <c r="H340" s="1162"/>
      <c r="I340" s="1157"/>
      <c r="J340" s="1168"/>
      <c r="K340" s="1169"/>
      <c r="L340" s="1169"/>
      <c r="M340" s="1169"/>
      <c r="N340" s="1169"/>
      <c r="O340" s="1219"/>
      <c r="P340" s="1220"/>
      <c r="Q340" s="1220"/>
      <c r="R340" s="1220"/>
      <c r="S340" s="1221"/>
      <c r="T340" s="1220"/>
      <c r="U340" s="1220"/>
      <c r="V340" s="1220"/>
      <c r="W340" s="1220"/>
      <c r="X340" s="1221"/>
      <c r="Y340" s="1175"/>
      <c r="Z340" s="1176"/>
      <c r="AA340" s="1176"/>
      <c r="AB340" s="1176"/>
      <c r="AC340" s="1176"/>
      <c r="AD340" s="1177"/>
    </row>
    <row r="341" spans="1:30" ht="8.25" customHeight="1">
      <c r="A341" s="1254"/>
      <c r="B341" s="1201"/>
      <c r="C341" s="1159" t="str">
        <f>IFERROR(VLOOKUP($A339,作業員情報!$A$4:$AE$53,2,0)&amp;"　"&amp;VLOOKUP($A339,作業員情報!$A$4:$AE$53,3,0),"")</f>
        <v>　</v>
      </c>
      <c r="D341" s="1205"/>
      <c r="E341" s="1207"/>
      <c r="F341" s="1211"/>
      <c r="G341" s="599" t="str">
        <f>IFERROR(VLOOKUP($A339,作業員情報!$A$4:$AE$53,12,0),"")&amp;""</f>
        <v/>
      </c>
      <c r="H341" s="1161"/>
      <c r="I341" s="1158"/>
      <c r="J341" s="1168"/>
      <c r="K341" s="1169"/>
      <c r="L341" s="1169"/>
      <c r="M341" s="1169"/>
      <c r="N341" s="1169"/>
      <c r="O341" s="1219"/>
      <c r="P341" s="1220"/>
      <c r="Q341" s="1220"/>
      <c r="R341" s="1220"/>
      <c r="S341" s="1221"/>
      <c r="T341" s="1220"/>
      <c r="U341" s="1220"/>
      <c r="V341" s="1220"/>
      <c r="W341" s="1220"/>
      <c r="X341" s="1221"/>
      <c r="Y341" s="1178"/>
      <c r="Z341" s="1179"/>
      <c r="AA341" s="1179"/>
      <c r="AB341" s="1179"/>
      <c r="AC341" s="1179"/>
      <c r="AD341" s="1180"/>
    </row>
    <row r="342" spans="1:30" ht="8.25" customHeight="1">
      <c r="A342" s="1254"/>
      <c r="B342" s="1201"/>
      <c r="C342" s="1160"/>
      <c r="D342" s="1205"/>
      <c r="E342" s="1207"/>
      <c r="F342" s="1163" t="str">
        <f ca="1">IFERROR(VLOOKUP($A339,作業員情報!$A$4:$AE$53,10,0),"")</f>
        <v/>
      </c>
      <c r="G342" s="601"/>
      <c r="H342" s="1162"/>
      <c r="I342" s="1157" t="str">
        <f>IFERROR(VLOOKUP($A339,作業員情報!$A$4:$AE$53,19,0),"")&amp;""</f>
        <v/>
      </c>
      <c r="J342" s="1168"/>
      <c r="K342" s="1169"/>
      <c r="L342" s="1169"/>
      <c r="M342" s="1169"/>
      <c r="N342" s="1169"/>
      <c r="O342" s="1219"/>
      <c r="P342" s="1220"/>
      <c r="Q342" s="1220"/>
      <c r="R342" s="1220"/>
      <c r="S342" s="1221"/>
      <c r="T342" s="1220"/>
      <c r="U342" s="1220"/>
      <c r="V342" s="1220"/>
      <c r="W342" s="1220"/>
      <c r="X342" s="1221"/>
      <c r="Y342" s="1172" t="s">
        <v>890</v>
      </c>
      <c r="Z342" s="1173"/>
      <c r="AA342" s="1173"/>
      <c r="AB342" s="1173"/>
      <c r="AC342" s="1173"/>
      <c r="AD342" s="1174"/>
    </row>
    <row r="343" spans="1:30" ht="8.25" customHeight="1">
      <c r="A343" s="1254"/>
      <c r="B343" s="1201"/>
      <c r="C343" s="1154" t="str">
        <f>IFERROR(VLOOKUP($A339,作業員情報!$A$4:$AE$53,6,0),"")&amp;""</f>
        <v/>
      </c>
      <c r="D343" s="1205"/>
      <c r="E343" s="1207"/>
      <c r="F343" s="1163"/>
      <c r="G343" s="599" t="str">
        <f>IFERROR(VLOOKUP($A339,作業員情報!$A$4:$AE$53,13,0),"")&amp;""</f>
        <v/>
      </c>
      <c r="H343" s="1156" t="str">
        <f>IFERROR(VLOOKUP($A339,作業員情報!$A$4:$AE$53,14,0),"")&amp;""</f>
        <v/>
      </c>
      <c r="I343" s="1157"/>
      <c r="J343" s="1168"/>
      <c r="K343" s="1169"/>
      <c r="L343" s="1169"/>
      <c r="M343" s="1169"/>
      <c r="N343" s="1169"/>
      <c r="O343" s="1219"/>
      <c r="P343" s="1220"/>
      <c r="Q343" s="1220"/>
      <c r="R343" s="1220"/>
      <c r="S343" s="1221"/>
      <c r="T343" s="1220"/>
      <c r="U343" s="1220"/>
      <c r="V343" s="1220"/>
      <c r="W343" s="1220"/>
      <c r="X343" s="1221"/>
      <c r="Y343" s="1175"/>
      <c r="Z343" s="1176"/>
      <c r="AA343" s="1176"/>
      <c r="AB343" s="1176"/>
      <c r="AC343" s="1176"/>
      <c r="AD343" s="1177"/>
    </row>
    <row r="344" spans="1:30" ht="8.25" customHeight="1">
      <c r="A344" s="1257"/>
      <c r="B344" s="1202"/>
      <c r="C344" s="1155"/>
      <c r="D344" s="601"/>
      <c r="E344" s="1208"/>
      <c r="F344" s="1164"/>
      <c r="G344" s="601"/>
      <c r="H344" s="1158"/>
      <c r="I344" s="1158"/>
      <c r="J344" s="1170"/>
      <c r="K344" s="1171"/>
      <c r="L344" s="1171"/>
      <c r="M344" s="1171"/>
      <c r="N344" s="1171"/>
      <c r="O344" s="1222"/>
      <c r="P344" s="1223"/>
      <c r="Q344" s="1223"/>
      <c r="R344" s="1223"/>
      <c r="S344" s="1224"/>
      <c r="T344" s="1223"/>
      <c r="U344" s="1223"/>
      <c r="V344" s="1223"/>
      <c r="W344" s="1223"/>
      <c r="X344" s="1224"/>
      <c r="Y344" s="1178"/>
      <c r="Z344" s="1179"/>
      <c r="AA344" s="1179"/>
      <c r="AB344" s="1179"/>
      <c r="AC344" s="1179"/>
      <c r="AD344" s="1180"/>
    </row>
    <row r="345" spans="1:30" ht="8.25" customHeight="1">
      <c r="A345" s="1256">
        <v>49</v>
      </c>
      <c r="B345" s="1200">
        <f>B339+1</f>
        <v>49</v>
      </c>
      <c r="C345" s="1203" t="str">
        <f>IFERROR(VLOOKUP($A345,作業員情報!$A$4:$AE$53,4,0)&amp;"　"&amp;VLOOKUP($A345,作業員情報!$A$4:$AE$53,5,0),"")</f>
        <v>　</v>
      </c>
      <c r="D345" s="599" t="str">
        <f>IFERROR(VLOOKUP($A345,作業員情報!$A$4:$AE$53,7,0),"")&amp;""</f>
        <v/>
      </c>
      <c r="E345" s="1206" t="str">
        <f>IFERROR(VLOOKUP($A345,作業員情報!$A$4:$AE$53,8,0),"")&amp;""</f>
        <v/>
      </c>
      <c r="F345" s="1209">
        <f>IFERROR(VLOOKUP($A345,作業員情報!$A$4:$AE$53,9,0),"")</f>
        <v>0</v>
      </c>
      <c r="G345" s="599" t="str">
        <f>IFERROR(VLOOKUP($A345,作業員情報!$A$4:$AE$53,11,0),"")&amp;""</f>
        <v/>
      </c>
      <c r="H345" s="1161"/>
      <c r="I345" s="1156" t="str">
        <f>IFERROR(VLOOKUP($A345,作業員情報!$A$4:$AE$53,18,0),"")&amp;""</f>
        <v/>
      </c>
      <c r="J345" s="1166" t="str">
        <f>IFERROR(VLOOKUP($A345,作業員情報!$A$4:$AE$53,15,0),"")&amp;""</f>
        <v/>
      </c>
      <c r="K345" s="1167"/>
      <c r="L345" s="1167"/>
      <c r="M345" s="1167"/>
      <c r="N345" s="1167"/>
      <c r="O345" s="1216" t="str">
        <f>IFERROR(VLOOKUP($A345,作業員情報!$A$4:$AE$53,16,0),"")&amp;""</f>
        <v/>
      </c>
      <c r="P345" s="1217"/>
      <c r="Q345" s="1217"/>
      <c r="R345" s="1217"/>
      <c r="S345" s="1218"/>
      <c r="T345" s="1217" t="str">
        <f>IFERROR(VLOOKUP($A345,作業員情報!$A$4:$AE$53,17,0),"")&amp;""</f>
        <v/>
      </c>
      <c r="U345" s="1217"/>
      <c r="V345" s="1217"/>
      <c r="W345" s="1217"/>
      <c r="X345" s="1218"/>
      <c r="Y345" s="1172" t="s">
        <v>890</v>
      </c>
      <c r="Z345" s="1173"/>
      <c r="AA345" s="1173"/>
      <c r="AB345" s="1173"/>
      <c r="AC345" s="1173"/>
      <c r="AD345" s="1174"/>
    </row>
    <row r="346" spans="1:30" ht="8.25" customHeight="1">
      <c r="A346" s="1254"/>
      <c r="B346" s="1201"/>
      <c r="C346" s="1204"/>
      <c r="D346" s="1205"/>
      <c r="E346" s="1207"/>
      <c r="F346" s="1210"/>
      <c r="G346" s="601"/>
      <c r="H346" s="1162"/>
      <c r="I346" s="1157"/>
      <c r="J346" s="1168"/>
      <c r="K346" s="1169"/>
      <c r="L346" s="1169"/>
      <c r="M346" s="1169"/>
      <c r="N346" s="1169"/>
      <c r="O346" s="1219"/>
      <c r="P346" s="1220"/>
      <c r="Q346" s="1220"/>
      <c r="R346" s="1220"/>
      <c r="S346" s="1221"/>
      <c r="T346" s="1220"/>
      <c r="U346" s="1220"/>
      <c r="V346" s="1220"/>
      <c r="W346" s="1220"/>
      <c r="X346" s="1221"/>
      <c r="Y346" s="1175"/>
      <c r="Z346" s="1176"/>
      <c r="AA346" s="1176"/>
      <c r="AB346" s="1176"/>
      <c r="AC346" s="1176"/>
      <c r="AD346" s="1177"/>
    </row>
    <row r="347" spans="1:30" ht="8.25" customHeight="1">
      <c r="A347" s="1254"/>
      <c r="B347" s="1201"/>
      <c r="C347" s="1159" t="str">
        <f>IFERROR(VLOOKUP($A345,作業員情報!$A$4:$AE$53,2,0)&amp;"　"&amp;VLOOKUP($A345,作業員情報!$A$4:$AE$53,3,0),"")</f>
        <v>　</v>
      </c>
      <c r="D347" s="1205"/>
      <c r="E347" s="1207"/>
      <c r="F347" s="1211"/>
      <c r="G347" s="599" t="str">
        <f>IFERROR(VLOOKUP($A345,作業員情報!$A$4:$AE$53,12,0),"")&amp;""</f>
        <v/>
      </c>
      <c r="H347" s="1161"/>
      <c r="I347" s="1158"/>
      <c r="J347" s="1168"/>
      <c r="K347" s="1169"/>
      <c r="L347" s="1169"/>
      <c r="M347" s="1169"/>
      <c r="N347" s="1169"/>
      <c r="O347" s="1219"/>
      <c r="P347" s="1220"/>
      <c r="Q347" s="1220"/>
      <c r="R347" s="1220"/>
      <c r="S347" s="1221"/>
      <c r="T347" s="1220"/>
      <c r="U347" s="1220"/>
      <c r="V347" s="1220"/>
      <c r="W347" s="1220"/>
      <c r="X347" s="1221"/>
      <c r="Y347" s="1178"/>
      <c r="Z347" s="1179"/>
      <c r="AA347" s="1179"/>
      <c r="AB347" s="1179"/>
      <c r="AC347" s="1179"/>
      <c r="AD347" s="1180"/>
    </row>
    <row r="348" spans="1:30" ht="8.25" customHeight="1">
      <c r="A348" s="1254"/>
      <c r="B348" s="1201"/>
      <c r="C348" s="1160"/>
      <c r="D348" s="1205"/>
      <c r="E348" s="1207"/>
      <c r="F348" s="1163" t="str">
        <f ca="1">IFERROR(VLOOKUP($A345,作業員情報!$A$4:$AE$53,10,0),"")</f>
        <v/>
      </c>
      <c r="G348" s="601"/>
      <c r="H348" s="1162"/>
      <c r="I348" s="1157" t="str">
        <f>IFERROR(VLOOKUP($A345,作業員情報!$A$4:$AE$53,19,0),"")&amp;""</f>
        <v/>
      </c>
      <c r="J348" s="1168"/>
      <c r="K348" s="1169"/>
      <c r="L348" s="1169"/>
      <c r="M348" s="1169"/>
      <c r="N348" s="1169"/>
      <c r="O348" s="1219"/>
      <c r="P348" s="1220"/>
      <c r="Q348" s="1220"/>
      <c r="R348" s="1220"/>
      <c r="S348" s="1221"/>
      <c r="T348" s="1220"/>
      <c r="U348" s="1220"/>
      <c r="V348" s="1220"/>
      <c r="W348" s="1220"/>
      <c r="X348" s="1221"/>
      <c r="Y348" s="1172" t="s">
        <v>890</v>
      </c>
      <c r="Z348" s="1173"/>
      <c r="AA348" s="1173"/>
      <c r="AB348" s="1173"/>
      <c r="AC348" s="1173"/>
      <c r="AD348" s="1174"/>
    </row>
    <row r="349" spans="1:30" ht="8.25" customHeight="1">
      <c r="A349" s="1254"/>
      <c r="B349" s="1201"/>
      <c r="C349" s="1154" t="str">
        <f>IFERROR(VLOOKUP($A345,作業員情報!$A$4:$AE$53,6,0),"")&amp;""</f>
        <v/>
      </c>
      <c r="D349" s="1205"/>
      <c r="E349" s="1207"/>
      <c r="F349" s="1163"/>
      <c r="G349" s="599" t="str">
        <f>IFERROR(VLOOKUP($A345,作業員情報!$A$4:$AE$53,13,0),"")&amp;""</f>
        <v/>
      </c>
      <c r="H349" s="1156" t="str">
        <f>IFERROR(VLOOKUP($A345,作業員情報!$A$4:$AE$53,14,0),"")&amp;""</f>
        <v/>
      </c>
      <c r="I349" s="1157"/>
      <c r="J349" s="1168"/>
      <c r="K349" s="1169"/>
      <c r="L349" s="1169"/>
      <c r="M349" s="1169"/>
      <c r="N349" s="1169"/>
      <c r="O349" s="1219"/>
      <c r="P349" s="1220"/>
      <c r="Q349" s="1220"/>
      <c r="R349" s="1220"/>
      <c r="S349" s="1221"/>
      <c r="T349" s="1220"/>
      <c r="U349" s="1220"/>
      <c r="V349" s="1220"/>
      <c r="W349" s="1220"/>
      <c r="X349" s="1221"/>
      <c r="Y349" s="1175"/>
      <c r="Z349" s="1176"/>
      <c r="AA349" s="1176"/>
      <c r="AB349" s="1176"/>
      <c r="AC349" s="1176"/>
      <c r="AD349" s="1177"/>
    </row>
    <row r="350" spans="1:30" ht="8.25" customHeight="1">
      <c r="A350" s="1257"/>
      <c r="B350" s="1202"/>
      <c r="C350" s="1155"/>
      <c r="D350" s="601"/>
      <c r="E350" s="1208"/>
      <c r="F350" s="1164"/>
      <c r="G350" s="601"/>
      <c r="H350" s="1158"/>
      <c r="I350" s="1158"/>
      <c r="J350" s="1170"/>
      <c r="K350" s="1171"/>
      <c r="L350" s="1171"/>
      <c r="M350" s="1171"/>
      <c r="N350" s="1171"/>
      <c r="O350" s="1222"/>
      <c r="P350" s="1223"/>
      <c r="Q350" s="1223"/>
      <c r="R350" s="1223"/>
      <c r="S350" s="1224"/>
      <c r="T350" s="1223"/>
      <c r="U350" s="1223"/>
      <c r="V350" s="1223"/>
      <c r="W350" s="1223"/>
      <c r="X350" s="1224"/>
      <c r="Y350" s="1178"/>
      <c r="Z350" s="1179"/>
      <c r="AA350" s="1179"/>
      <c r="AB350" s="1179"/>
      <c r="AC350" s="1179"/>
      <c r="AD350" s="1180"/>
    </row>
    <row r="351" spans="1:30" ht="8.25" customHeight="1">
      <c r="A351" s="1256">
        <v>50</v>
      </c>
      <c r="B351" s="1201">
        <f>B345+1</f>
        <v>50</v>
      </c>
      <c r="C351" s="1203" t="str">
        <f>IFERROR(VLOOKUP($A351,作業員情報!$A$4:$AE$53,4,0)&amp;"　"&amp;VLOOKUP($A351,作業員情報!$A$4:$AE$53,5,0),"")</f>
        <v>　</v>
      </c>
      <c r="D351" s="599" t="str">
        <f>IFERROR(VLOOKUP($A351,作業員情報!$A$4:$AE$53,7,0),"")&amp;""</f>
        <v/>
      </c>
      <c r="E351" s="1206" t="str">
        <f>IFERROR(VLOOKUP($A351,作業員情報!$A$4:$AE$53,8,0),"")&amp;""</f>
        <v/>
      </c>
      <c r="F351" s="1209">
        <f>IFERROR(VLOOKUP($A351,作業員情報!$A$4:$AE$53,9,0),"")</f>
        <v>0</v>
      </c>
      <c r="G351" s="599" t="str">
        <f>IFERROR(VLOOKUP($A351,作業員情報!$A$4:$AE$53,11,0),"")&amp;""</f>
        <v/>
      </c>
      <c r="H351" s="1161"/>
      <c r="I351" s="1156" t="str">
        <f>IFERROR(VLOOKUP($A351,作業員情報!$A$4:$AE$53,18,0),"")&amp;""</f>
        <v/>
      </c>
      <c r="J351" s="1166" t="str">
        <f>IFERROR(VLOOKUP($A351,作業員情報!$A$4:$AE$53,15,0),"")&amp;""</f>
        <v/>
      </c>
      <c r="K351" s="1167"/>
      <c r="L351" s="1167"/>
      <c r="M351" s="1167"/>
      <c r="N351" s="1167"/>
      <c r="O351" s="1216" t="str">
        <f>IFERROR(VLOOKUP($A351,作業員情報!$A$4:$AE$53,16,0),"")&amp;""</f>
        <v/>
      </c>
      <c r="P351" s="1217"/>
      <c r="Q351" s="1217"/>
      <c r="R351" s="1217"/>
      <c r="S351" s="1218"/>
      <c r="T351" s="1217" t="str">
        <f>IFERROR(VLOOKUP($A351,作業員情報!$A$4:$AE$53,17,0),"")&amp;""</f>
        <v/>
      </c>
      <c r="U351" s="1217"/>
      <c r="V351" s="1217"/>
      <c r="W351" s="1217"/>
      <c r="X351" s="1218"/>
      <c r="Y351" s="1172" t="s">
        <v>890</v>
      </c>
      <c r="Z351" s="1173"/>
      <c r="AA351" s="1173"/>
      <c r="AB351" s="1173"/>
      <c r="AC351" s="1173"/>
      <c r="AD351" s="1174"/>
    </row>
    <row r="352" spans="1:30" ht="8.25" customHeight="1">
      <c r="A352" s="1254"/>
      <c r="B352" s="1201"/>
      <c r="C352" s="1204"/>
      <c r="D352" s="1205"/>
      <c r="E352" s="1207"/>
      <c r="F352" s="1210"/>
      <c r="G352" s="601"/>
      <c r="H352" s="1162"/>
      <c r="I352" s="1157"/>
      <c r="J352" s="1168"/>
      <c r="K352" s="1169"/>
      <c r="L352" s="1169"/>
      <c r="M352" s="1169"/>
      <c r="N352" s="1169"/>
      <c r="O352" s="1219"/>
      <c r="P352" s="1220"/>
      <c r="Q352" s="1220"/>
      <c r="R352" s="1220"/>
      <c r="S352" s="1221"/>
      <c r="T352" s="1220"/>
      <c r="U352" s="1220"/>
      <c r="V352" s="1220"/>
      <c r="W352" s="1220"/>
      <c r="X352" s="1221"/>
      <c r="Y352" s="1175"/>
      <c r="Z352" s="1176"/>
      <c r="AA352" s="1176"/>
      <c r="AB352" s="1176"/>
      <c r="AC352" s="1176"/>
      <c r="AD352" s="1177"/>
    </row>
    <row r="353" spans="1:33" ht="8.25" customHeight="1">
      <c r="A353" s="1254"/>
      <c r="B353" s="1201"/>
      <c r="C353" s="1159" t="str">
        <f>IFERROR(VLOOKUP($A351,作業員情報!$A$4:$AE$53,2,0)&amp;"　"&amp;VLOOKUP($A351,作業員情報!$A$4:$AE$53,3,0),"")</f>
        <v>　</v>
      </c>
      <c r="D353" s="1205"/>
      <c r="E353" s="1207"/>
      <c r="F353" s="1211"/>
      <c r="G353" s="599" t="str">
        <f>IFERROR(VLOOKUP($A351,作業員情報!$A$4:$AE$53,12,0),"")&amp;""</f>
        <v/>
      </c>
      <c r="H353" s="1161"/>
      <c r="I353" s="1158"/>
      <c r="J353" s="1168"/>
      <c r="K353" s="1169"/>
      <c r="L353" s="1169"/>
      <c r="M353" s="1169"/>
      <c r="N353" s="1169"/>
      <c r="O353" s="1219"/>
      <c r="P353" s="1220"/>
      <c r="Q353" s="1220"/>
      <c r="R353" s="1220"/>
      <c r="S353" s="1221"/>
      <c r="T353" s="1220"/>
      <c r="U353" s="1220"/>
      <c r="V353" s="1220"/>
      <c r="W353" s="1220"/>
      <c r="X353" s="1221"/>
      <c r="Y353" s="1178"/>
      <c r="Z353" s="1179"/>
      <c r="AA353" s="1179"/>
      <c r="AB353" s="1179"/>
      <c r="AC353" s="1179"/>
      <c r="AD353" s="1180"/>
    </row>
    <row r="354" spans="1:33" ht="8.25" customHeight="1">
      <c r="A354" s="1254"/>
      <c r="B354" s="1201"/>
      <c r="C354" s="1160"/>
      <c r="D354" s="1205"/>
      <c r="E354" s="1207"/>
      <c r="F354" s="1163" t="str">
        <f ca="1">IFERROR(VLOOKUP($A351,作業員情報!$A$4:$AE$53,10,0),"")</f>
        <v/>
      </c>
      <c r="G354" s="601"/>
      <c r="H354" s="1162"/>
      <c r="I354" s="1157" t="str">
        <f>IFERROR(VLOOKUP($A351,作業員情報!$A$4:$AE$53,19,0),"")&amp;""</f>
        <v/>
      </c>
      <c r="J354" s="1168"/>
      <c r="K354" s="1169"/>
      <c r="L354" s="1169"/>
      <c r="M354" s="1169"/>
      <c r="N354" s="1169"/>
      <c r="O354" s="1219"/>
      <c r="P354" s="1220"/>
      <c r="Q354" s="1220"/>
      <c r="R354" s="1220"/>
      <c r="S354" s="1221"/>
      <c r="T354" s="1220"/>
      <c r="U354" s="1220"/>
      <c r="V354" s="1220"/>
      <c r="W354" s="1220"/>
      <c r="X354" s="1221"/>
      <c r="Y354" s="1172" t="s">
        <v>890</v>
      </c>
      <c r="Z354" s="1173"/>
      <c r="AA354" s="1173"/>
      <c r="AB354" s="1173"/>
      <c r="AC354" s="1173"/>
      <c r="AD354" s="1174"/>
    </row>
    <row r="355" spans="1:33" ht="8.25" customHeight="1">
      <c r="A355" s="1254"/>
      <c r="B355" s="1201"/>
      <c r="C355" s="1154" t="str">
        <f>IFERROR(VLOOKUP($A351,作業員情報!$A$4:$AE$53,6,0),"")&amp;""</f>
        <v/>
      </c>
      <c r="D355" s="1205"/>
      <c r="E355" s="1207"/>
      <c r="F355" s="1163"/>
      <c r="G355" s="599" t="str">
        <f>IFERROR(VLOOKUP($A351,作業員情報!$A$4:$AE$53,13,0),"")&amp;""</f>
        <v/>
      </c>
      <c r="H355" s="1156" t="str">
        <f>IFERROR(VLOOKUP($A351,作業員情報!$A$4:$AE$53,14,0),"")&amp;""</f>
        <v/>
      </c>
      <c r="I355" s="1157"/>
      <c r="J355" s="1168"/>
      <c r="K355" s="1169"/>
      <c r="L355" s="1169"/>
      <c r="M355" s="1169"/>
      <c r="N355" s="1169"/>
      <c r="O355" s="1219"/>
      <c r="P355" s="1220"/>
      <c r="Q355" s="1220"/>
      <c r="R355" s="1220"/>
      <c r="S355" s="1221"/>
      <c r="T355" s="1220"/>
      <c r="U355" s="1220"/>
      <c r="V355" s="1220"/>
      <c r="W355" s="1220"/>
      <c r="X355" s="1221"/>
      <c r="Y355" s="1175"/>
      <c r="Z355" s="1176"/>
      <c r="AA355" s="1176"/>
      <c r="AB355" s="1176"/>
      <c r="AC355" s="1176"/>
      <c r="AD355" s="1177"/>
    </row>
    <row r="356" spans="1:33" ht="8.25" customHeight="1">
      <c r="A356" s="1257"/>
      <c r="B356" s="1202"/>
      <c r="C356" s="1155"/>
      <c r="D356" s="601"/>
      <c r="E356" s="1208"/>
      <c r="F356" s="1164"/>
      <c r="G356" s="601"/>
      <c r="H356" s="1158"/>
      <c r="I356" s="1158"/>
      <c r="J356" s="1170"/>
      <c r="K356" s="1171"/>
      <c r="L356" s="1171"/>
      <c r="M356" s="1171"/>
      <c r="N356" s="1171"/>
      <c r="O356" s="1222"/>
      <c r="P356" s="1223"/>
      <c r="Q356" s="1223"/>
      <c r="R356" s="1223"/>
      <c r="S356" s="1224"/>
      <c r="T356" s="1223"/>
      <c r="U356" s="1223"/>
      <c r="V356" s="1223"/>
      <c r="W356" s="1223"/>
      <c r="X356" s="1224"/>
      <c r="Y356" s="1178"/>
      <c r="Z356" s="1179"/>
      <c r="AA356" s="1179"/>
      <c r="AB356" s="1179"/>
      <c r="AC356" s="1179"/>
      <c r="AD356" s="1180"/>
    </row>
    <row r="357" spans="1:33" ht="8.25" customHeight="1">
      <c r="A357" s="124"/>
      <c r="B357" s="432"/>
      <c r="C357" s="434"/>
      <c r="D357" s="435"/>
      <c r="E357" s="436"/>
      <c r="F357" s="435"/>
      <c r="G357" s="435"/>
      <c r="H357" s="435"/>
      <c r="I357" s="435"/>
      <c r="J357" s="437"/>
      <c r="K357" s="437"/>
      <c r="L357" s="437"/>
      <c r="M357" s="437"/>
      <c r="N357" s="437"/>
      <c r="O357" s="438"/>
      <c r="P357" s="438"/>
      <c r="Q357" s="438"/>
      <c r="R357" s="438"/>
      <c r="S357" s="438"/>
      <c r="T357" s="438"/>
      <c r="U357" s="438"/>
      <c r="V357" s="438"/>
      <c r="W357" s="438"/>
      <c r="X357" s="438"/>
      <c r="Y357" s="439"/>
      <c r="Z357" s="439"/>
      <c r="AA357" s="439"/>
      <c r="AB357" s="439"/>
      <c r="AC357" s="439"/>
      <c r="AD357" s="439"/>
    </row>
    <row r="358" spans="1:33" ht="12.75" customHeight="1">
      <c r="A358" s="124"/>
      <c r="B358" s="24"/>
      <c r="C358" s="87" t="s">
        <v>1069</v>
      </c>
      <c r="D358" s="440"/>
      <c r="E358" s="440"/>
      <c r="F358" s="24"/>
      <c r="G358" s="124"/>
      <c r="H358" s="88"/>
      <c r="I358" s="88" t="s">
        <v>1083</v>
      </c>
      <c r="J358" s="88"/>
      <c r="K358" s="88"/>
      <c r="L358" s="24"/>
      <c r="M358" s="24"/>
      <c r="N358" s="24"/>
      <c r="O358" s="24"/>
      <c r="P358" s="24"/>
      <c r="Q358" s="24"/>
      <c r="R358" s="24"/>
      <c r="S358" s="24"/>
      <c r="T358" s="24"/>
      <c r="U358" s="24"/>
      <c r="V358" s="24"/>
      <c r="W358" s="24"/>
      <c r="X358" s="24"/>
      <c r="Y358" s="24"/>
      <c r="Z358" s="24"/>
      <c r="AA358" s="24"/>
      <c r="AB358" s="24"/>
      <c r="AC358" s="24"/>
      <c r="AD358" s="24"/>
    </row>
    <row r="359" spans="1:33" ht="12.75" customHeight="1">
      <c r="A359" s="124"/>
      <c r="B359" s="24"/>
      <c r="C359" s="24"/>
      <c r="D359" s="24"/>
      <c r="E359" s="24"/>
      <c r="F359" s="24"/>
      <c r="G359" s="124"/>
      <c r="H359" s="88"/>
      <c r="I359" s="88" t="s">
        <v>1073</v>
      </c>
      <c r="J359" s="88"/>
      <c r="K359" s="88"/>
      <c r="L359" s="24"/>
      <c r="M359" s="24"/>
      <c r="N359" s="24"/>
      <c r="O359" s="24"/>
      <c r="P359" s="24"/>
      <c r="Q359" s="24"/>
      <c r="R359" s="24"/>
      <c r="S359" s="24"/>
      <c r="T359" s="24"/>
      <c r="U359" s="24"/>
      <c r="V359" s="24"/>
      <c r="W359" s="24"/>
      <c r="X359" s="24"/>
      <c r="Y359" s="24"/>
      <c r="Z359" s="24"/>
      <c r="AA359" s="24"/>
      <c r="AB359" s="24"/>
      <c r="AC359" s="24"/>
      <c r="AD359" s="24"/>
    </row>
    <row r="360" spans="1:33" ht="12.75" customHeight="1">
      <c r="A360" s="124"/>
      <c r="B360" s="24"/>
      <c r="C360" s="24"/>
      <c r="D360" s="24"/>
      <c r="E360" s="24"/>
      <c r="F360" s="24"/>
      <c r="G360" s="124"/>
      <c r="H360" s="88"/>
      <c r="I360" s="88" t="s">
        <v>1084</v>
      </c>
      <c r="J360" s="88"/>
      <c r="K360" s="88"/>
      <c r="L360" s="24"/>
      <c r="M360" s="24"/>
      <c r="N360" s="24"/>
      <c r="O360" s="24"/>
      <c r="P360" s="24"/>
      <c r="Q360" s="24"/>
      <c r="R360" s="24"/>
      <c r="S360" s="24"/>
      <c r="T360" s="24"/>
      <c r="U360" s="24"/>
      <c r="V360" s="24"/>
      <c r="W360" s="24"/>
      <c r="X360" s="24"/>
      <c r="Y360" s="24"/>
      <c r="Z360" s="24"/>
      <c r="AA360" s="24"/>
      <c r="AB360" s="24"/>
      <c r="AC360" s="24"/>
      <c r="AD360" s="24"/>
      <c r="AE360" s="89"/>
      <c r="AF360" s="89"/>
      <c r="AG360" s="89"/>
    </row>
    <row r="361" spans="1:33" ht="12.75" customHeight="1">
      <c r="A361" s="124"/>
      <c r="B361" s="24"/>
      <c r="C361" s="24"/>
      <c r="D361" s="24"/>
      <c r="E361" s="24"/>
      <c r="F361" s="24"/>
      <c r="G361" s="124"/>
      <c r="H361" s="88"/>
      <c r="I361" s="88" t="s">
        <v>1085</v>
      </c>
      <c r="J361" s="88"/>
      <c r="K361" s="88"/>
      <c r="L361" s="24"/>
      <c r="M361" s="24"/>
      <c r="N361" s="24"/>
      <c r="O361" s="24"/>
      <c r="P361" s="24"/>
      <c r="Q361" s="24"/>
      <c r="R361" s="24"/>
      <c r="S361" s="24"/>
      <c r="T361" s="24"/>
      <c r="U361" s="24"/>
      <c r="V361" s="24"/>
      <c r="W361" s="24"/>
      <c r="X361" s="24"/>
      <c r="Y361" s="24"/>
      <c r="Z361" s="24"/>
      <c r="AA361" s="24"/>
      <c r="AB361" s="24"/>
      <c r="AC361" s="24"/>
      <c r="AD361" s="24"/>
      <c r="AE361" s="89"/>
      <c r="AF361" s="89"/>
      <c r="AG361" s="89"/>
    </row>
    <row r="362" spans="1:33" ht="12.75" customHeight="1">
      <c r="A362" s="124"/>
      <c r="B362" s="24"/>
      <c r="C362" s="88" t="s">
        <v>1070</v>
      </c>
      <c r="D362" s="24"/>
      <c r="E362" s="24"/>
      <c r="F362" s="24"/>
      <c r="G362" s="124"/>
      <c r="H362" s="88"/>
      <c r="I362" s="88" t="s">
        <v>1074</v>
      </c>
      <c r="J362" s="88"/>
      <c r="K362" s="88"/>
      <c r="L362" s="24"/>
      <c r="M362" s="24"/>
      <c r="N362" s="24"/>
      <c r="O362" s="24"/>
      <c r="P362" s="24"/>
      <c r="Q362" s="24"/>
      <c r="R362" s="24"/>
      <c r="S362" s="24"/>
      <c r="T362" s="24"/>
      <c r="U362" s="24"/>
      <c r="V362" s="24"/>
      <c r="W362" s="24"/>
      <c r="X362" s="24"/>
      <c r="Y362" s="24"/>
      <c r="Z362" s="24"/>
      <c r="AA362" s="24"/>
      <c r="AB362" s="24"/>
      <c r="AC362" s="24"/>
      <c r="AD362" s="24"/>
      <c r="AE362" s="89"/>
      <c r="AF362" s="89"/>
      <c r="AG362" s="89"/>
    </row>
    <row r="363" spans="1:33" ht="12.75" customHeight="1">
      <c r="A363" s="124"/>
      <c r="B363" s="24"/>
      <c r="C363" s="88" t="s">
        <v>1068</v>
      </c>
      <c r="D363" s="88"/>
      <c r="E363" s="88"/>
      <c r="F363" s="88"/>
      <c r="G363" s="124"/>
      <c r="H363" s="88"/>
      <c r="I363" s="88" t="s">
        <v>1086</v>
      </c>
      <c r="J363" s="88"/>
      <c r="K363" s="88"/>
      <c r="L363" s="24"/>
      <c r="M363" s="24"/>
      <c r="N363" s="24"/>
      <c r="O363" s="24"/>
      <c r="P363" s="24"/>
      <c r="Q363" s="24"/>
      <c r="R363" s="24"/>
      <c r="S363" s="24"/>
      <c r="T363" s="24"/>
      <c r="U363" s="24"/>
      <c r="V363" s="24"/>
      <c r="W363" s="24"/>
      <c r="X363" s="24"/>
      <c r="Y363" s="24"/>
      <c r="Z363" s="24"/>
      <c r="AA363" s="24"/>
      <c r="AB363" s="24"/>
      <c r="AC363" s="24"/>
      <c r="AD363" s="24"/>
      <c r="AE363" s="89"/>
      <c r="AF363" s="89"/>
      <c r="AG363" s="89"/>
    </row>
    <row r="364" spans="1:33" ht="12.75" customHeight="1">
      <c r="A364" s="124"/>
      <c r="B364" s="24"/>
      <c r="C364" s="87" t="s">
        <v>1071</v>
      </c>
      <c r="D364" s="88"/>
      <c r="E364" s="88"/>
      <c r="F364" s="88"/>
      <c r="G364" s="124"/>
      <c r="H364" s="88"/>
      <c r="I364" s="88" t="s">
        <v>1087</v>
      </c>
      <c r="J364" s="88"/>
      <c r="K364" s="88"/>
      <c r="L364" s="24"/>
      <c r="M364" s="24"/>
      <c r="N364" s="24"/>
      <c r="O364" s="24"/>
      <c r="P364" s="24"/>
      <c r="Q364" s="24"/>
      <c r="R364" s="24"/>
      <c r="S364" s="24"/>
      <c r="T364" s="24"/>
      <c r="U364" s="24"/>
      <c r="V364" s="24"/>
      <c r="W364" s="24"/>
      <c r="X364" s="24"/>
      <c r="Y364" s="24"/>
      <c r="Z364" s="24"/>
      <c r="AA364" s="24"/>
      <c r="AB364" s="24"/>
      <c r="AC364" s="24"/>
      <c r="AD364" s="24"/>
      <c r="AE364" s="89"/>
      <c r="AF364" s="89"/>
      <c r="AG364" s="89"/>
    </row>
    <row r="365" spans="1:33" ht="12.75" customHeight="1">
      <c r="A365" s="124"/>
      <c r="B365" s="24"/>
      <c r="C365" s="88" t="s">
        <v>1072</v>
      </c>
      <c r="D365" s="88"/>
      <c r="E365" s="88"/>
      <c r="F365" s="88"/>
      <c r="G365" s="124"/>
      <c r="H365" s="88"/>
      <c r="I365" s="88" t="s">
        <v>1101</v>
      </c>
      <c r="J365" s="88"/>
      <c r="K365" s="88"/>
      <c r="L365" s="24"/>
      <c r="M365" s="24"/>
      <c r="N365" s="24"/>
      <c r="O365" s="24"/>
      <c r="P365" s="24"/>
      <c r="Q365" s="24"/>
      <c r="R365" s="24"/>
      <c r="S365" s="24"/>
      <c r="T365" s="24"/>
      <c r="U365" s="24"/>
      <c r="V365" s="24"/>
      <c r="W365" s="24"/>
      <c r="X365" s="24"/>
      <c r="Y365" s="24"/>
      <c r="Z365" s="24"/>
      <c r="AA365" s="24"/>
      <c r="AB365" s="24"/>
      <c r="AC365" s="24"/>
      <c r="AD365" s="24"/>
      <c r="AE365" s="89"/>
      <c r="AF365" s="89"/>
      <c r="AG365" s="89"/>
    </row>
    <row r="366" spans="1:33" ht="12.75" customHeight="1">
      <c r="A366" s="124"/>
      <c r="B366" s="24"/>
      <c r="C366" s="88"/>
      <c r="D366" s="88"/>
      <c r="E366" s="88"/>
      <c r="F366" s="88"/>
      <c r="G366" s="124"/>
      <c r="H366" s="88"/>
      <c r="I366" s="88" t="s">
        <v>1088</v>
      </c>
      <c r="J366" s="88"/>
      <c r="K366" s="88"/>
      <c r="L366" s="24"/>
      <c r="M366" s="24"/>
      <c r="N366" s="24"/>
      <c r="O366" s="24"/>
      <c r="P366" s="24"/>
      <c r="Q366" s="24"/>
      <c r="R366" s="24"/>
      <c r="S366" s="24"/>
      <c r="T366" s="24"/>
      <c r="U366" s="24"/>
      <c r="V366" s="24"/>
      <c r="W366" s="24"/>
      <c r="X366" s="24"/>
      <c r="Y366" s="24"/>
      <c r="Z366" s="24"/>
      <c r="AA366" s="24"/>
      <c r="AB366" s="24"/>
      <c r="AC366" s="24"/>
      <c r="AD366" s="24"/>
      <c r="AE366" s="89"/>
      <c r="AF366" s="89"/>
      <c r="AG366" s="89"/>
    </row>
    <row r="367" spans="1:33" ht="15" customHeight="1">
      <c r="B367" s="89"/>
      <c r="C367" s="91"/>
      <c r="D367" s="92"/>
      <c r="E367" s="92"/>
      <c r="F367" s="93"/>
      <c r="G367" s="93"/>
      <c r="H367" s="93"/>
      <c r="I367" s="93"/>
      <c r="J367" s="93"/>
      <c r="K367" s="93"/>
      <c r="L367" s="93"/>
      <c r="M367" s="93"/>
      <c r="N367" s="93"/>
      <c r="O367" s="93"/>
      <c r="P367" s="89"/>
      <c r="Q367" s="89"/>
      <c r="R367" s="89"/>
      <c r="X367" s="89"/>
      <c r="Y367" s="89"/>
      <c r="Z367" s="89"/>
      <c r="AA367" s="89"/>
      <c r="AB367" s="89"/>
      <c r="AC367" s="89"/>
      <c r="AD367" s="89"/>
    </row>
    <row r="368" spans="1:33" ht="15" customHeight="1"/>
    <row r="369" ht="15" customHeight="1"/>
    <row r="370" ht="15" customHeight="1"/>
    <row r="371" ht="15" customHeight="1"/>
    <row r="372" ht="15" customHeight="1"/>
    <row r="373" ht="15" customHeight="1"/>
    <row r="374" ht="15" customHeight="1"/>
    <row r="375" ht="1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sheetData>
  <sheetProtection sheet="1" formatCells="0" formatColumns="0" formatRows="0" insertColumns="0" insertRows="0" deleteColumns="0" deleteRows="0"/>
  <mergeCells count="1136">
    <mergeCell ref="A187:A192"/>
    <mergeCell ref="A193:A198"/>
    <mergeCell ref="A321:A326"/>
    <mergeCell ref="A327:A332"/>
    <mergeCell ref="A333:A338"/>
    <mergeCell ref="A339:A344"/>
    <mergeCell ref="A345:A350"/>
    <mergeCell ref="A351:A356"/>
    <mergeCell ref="A199:A204"/>
    <mergeCell ref="A205:A210"/>
    <mergeCell ref="A211:A216"/>
    <mergeCell ref="A227:A232"/>
    <mergeCell ref="A233:A238"/>
    <mergeCell ref="A239:A244"/>
    <mergeCell ref="A245:A250"/>
    <mergeCell ref="A251:A256"/>
    <mergeCell ref="A257:A262"/>
    <mergeCell ref="A263:A268"/>
    <mergeCell ref="A269:A274"/>
    <mergeCell ref="A275:A280"/>
    <mergeCell ref="A281:A286"/>
    <mergeCell ref="A297:A302"/>
    <mergeCell ref="A303:A308"/>
    <mergeCell ref="A309:A314"/>
    <mergeCell ref="A315:A320"/>
    <mergeCell ref="A87:A92"/>
    <mergeCell ref="B87:B92"/>
    <mergeCell ref="C87:C88"/>
    <mergeCell ref="A93:A98"/>
    <mergeCell ref="A99:A104"/>
    <mergeCell ref="A105:A110"/>
    <mergeCell ref="A111:A116"/>
    <mergeCell ref="A117:A122"/>
    <mergeCell ref="A123:A128"/>
    <mergeCell ref="A129:A134"/>
    <mergeCell ref="A135:A140"/>
    <mergeCell ref="A141:A146"/>
    <mergeCell ref="A157:A162"/>
    <mergeCell ref="A163:A168"/>
    <mergeCell ref="A169:A174"/>
    <mergeCell ref="A175:A180"/>
    <mergeCell ref="A181:A186"/>
    <mergeCell ref="C103:C104"/>
    <mergeCell ref="C139:C140"/>
    <mergeCell ref="C185:C186"/>
    <mergeCell ref="C21:C22"/>
    <mergeCell ref="C27:C28"/>
    <mergeCell ref="C33:C34"/>
    <mergeCell ref="C39:C40"/>
    <mergeCell ref="C45:C46"/>
    <mergeCell ref="C51:C52"/>
    <mergeCell ref="C57:C58"/>
    <mergeCell ref="C63:C64"/>
    <mergeCell ref="C31:C32"/>
    <mergeCell ref="C37:C38"/>
    <mergeCell ref="C43:C44"/>
    <mergeCell ref="C49:C50"/>
    <mergeCell ref="C55:C56"/>
    <mergeCell ref="C61:C62"/>
    <mergeCell ref="G333:G334"/>
    <mergeCell ref="H339:H340"/>
    <mergeCell ref="A11:A16"/>
    <mergeCell ref="A17:A22"/>
    <mergeCell ref="A23:A28"/>
    <mergeCell ref="A29:A34"/>
    <mergeCell ref="A35:A40"/>
    <mergeCell ref="A41:A46"/>
    <mergeCell ref="A47:A52"/>
    <mergeCell ref="A53:A58"/>
    <mergeCell ref="A59:A64"/>
    <mergeCell ref="A65:A70"/>
    <mergeCell ref="A71:A76"/>
    <mergeCell ref="C19:C20"/>
    <mergeCell ref="B29:B34"/>
    <mergeCell ref="C29:C30"/>
    <mergeCell ref="B11:B16"/>
    <mergeCell ref="C11:C12"/>
    <mergeCell ref="X1:AD2"/>
    <mergeCell ref="U1:W2"/>
    <mergeCell ref="H3:I3"/>
    <mergeCell ref="Y354:AD356"/>
    <mergeCell ref="G355:G356"/>
    <mergeCell ref="H355:H356"/>
    <mergeCell ref="C13:C14"/>
    <mergeCell ref="C15:C16"/>
    <mergeCell ref="I11:I13"/>
    <mergeCell ref="I14:I16"/>
    <mergeCell ref="I17:I19"/>
    <mergeCell ref="H351:H352"/>
    <mergeCell ref="J351:N356"/>
    <mergeCell ref="O351:S356"/>
    <mergeCell ref="T351:X356"/>
    <mergeCell ref="Y351:AD353"/>
    <mergeCell ref="H353:H354"/>
    <mergeCell ref="G351:G352"/>
    <mergeCell ref="G353:G354"/>
    <mergeCell ref="H345:H346"/>
    <mergeCell ref="J345:N350"/>
    <mergeCell ref="O345:S350"/>
    <mergeCell ref="T345:X350"/>
    <mergeCell ref="C69:C70"/>
    <mergeCell ref="C75:C76"/>
    <mergeCell ref="D1:T2"/>
    <mergeCell ref="I7:M7"/>
    <mergeCell ref="G4:J6"/>
    <mergeCell ref="Y345:AD347"/>
    <mergeCell ref="C67:C68"/>
    <mergeCell ref="Y348:AD350"/>
    <mergeCell ref="H349:H350"/>
    <mergeCell ref="G345:G346"/>
    <mergeCell ref="Y342:AD344"/>
    <mergeCell ref="G343:G344"/>
    <mergeCell ref="H343:H344"/>
    <mergeCell ref="B345:B350"/>
    <mergeCell ref="C345:C346"/>
    <mergeCell ref="D345:D350"/>
    <mergeCell ref="E345:E350"/>
    <mergeCell ref="F345:F347"/>
    <mergeCell ref="I345:I347"/>
    <mergeCell ref="C347:C348"/>
    <mergeCell ref="I348:I350"/>
    <mergeCell ref="C349:C350"/>
    <mergeCell ref="B351:B356"/>
    <mergeCell ref="C351:C352"/>
    <mergeCell ref="D351:D356"/>
    <mergeCell ref="E351:E356"/>
    <mergeCell ref="F351:F353"/>
    <mergeCell ref="F354:F356"/>
    <mergeCell ref="G347:G348"/>
    <mergeCell ref="H347:H348"/>
    <mergeCell ref="F348:F350"/>
    <mergeCell ref="G349:G350"/>
    <mergeCell ref="I351:I353"/>
    <mergeCell ref="C353:C354"/>
    <mergeCell ref="I354:I356"/>
    <mergeCell ref="C355:C356"/>
    <mergeCell ref="J333:N338"/>
    <mergeCell ref="O333:S338"/>
    <mergeCell ref="T333:X338"/>
    <mergeCell ref="Y333:AD335"/>
    <mergeCell ref="Y336:AD338"/>
    <mergeCell ref="H337:H338"/>
    <mergeCell ref="J339:N344"/>
    <mergeCell ref="O339:S344"/>
    <mergeCell ref="T339:X344"/>
    <mergeCell ref="Y339:AD341"/>
    <mergeCell ref="H341:H342"/>
    <mergeCell ref="G339:G340"/>
    <mergeCell ref="G341:G342"/>
    <mergeCell ref="B339:B344"/>
    <mergeCell ref="C339:C340"/>
    <mergeCell ref="D339:D344"/>
    <mergeCell ref="E339:E344"/>
    <mergeCell ref="F339:F341"/>
    <mergeCell ref="F342:F344"/>
    <mergeCell ref="I339:I341"/>
    <mergeCell ref="C341:C342"/>
    <mergeCell ref="I342:I344"/>
    <mergeCell ref="C343:C344"/>
    <mergeCell ref="H335:H336"/>
    <mergeCell ref="F336:F338"/>
    <mergeCell ref="G337:G338"/>
    <mergeCell ref="H333:H334"/>
    <mergeCell ref="J321:N326"/>
    <mergeCell ref="O321:S326"/>
    <mergeCell ref="T321:X326"/>
    <mergeCell ref="Y321:AD323"/>
    <mergeCell ref="Y324:AD326"/>
    <mergeCell ref="H325:H326"/>
    <mergeCell ref="G321:G322"/>
    <mergeCell ref="Y330:AD332"/>
    <mergeCell ref="G331:G332"/>
    <mergeCell ref="H331:H332"/>
    <mergeCell ref="B333:B338"/>
    <mergeCell ref="C333:C334"/>
    <mergeCell ref="D333:D338"/>
    <mergeCell ref="E333:E338"/>
    <mergeCell ref="F333:F335"/>
    <mergeCell ref="H327:H328"/>
    <mergeCell ref="J327:N332"/>
    <mergeCell ref="O327:S332"/>
    <mergeCell ref="T327:X332"/>
    <mergeCell ref="Y327:AD329"/>
    <mergeCell ref="H329:H330"/>
    <mergeCell ref="G327:G328"/>
    <mergeCell ref="G329:G330"/>
    <mergeCell ref="B327:B332"/>
    <mergeCell ref="C327:C328"/>
    <mergeCell ref="D327:D332"/>
    <mergeCell ref="E327:E332"/>
    <mergeCell ref="F327:F329"/>
    <mergeCell ref="F330:F332"/>
    <mergeCell ref="I327:I329"/>
    <mergeCell ref="C329:C330"/>
    <mergeCell ref="G335:G336"/>
    <mergeCell ref="J309:N314"/>
    <mergeCell ref="O309:S314"/>
    <mergeCell ref="T309:X314"/>
    <mergeCell ref="Y309:AD311"/>
    <mergeCell ref="Y312:AD314"/>
    <mergeCell ref="H313:H314"/>
    <mergeCell ref="G309:G310"/>
    <mergeCell ref="I312:I314"/>
    <mergeCell ref="I306:I308"/>
    <mergeCell ref="C307:C308"/>
    <mergeCell ref="Y318:AD320"/>
    <mergeCell ref="G319:G320"/>
    <mergeCell ref="H319:H320"/>
    <mergeCell ref="B321:B326"/>
    <mergeCell ref="C321:C322"/>
    <mergeCell ref="D321:D326"/>
    <mergeCell ref="E321:E326"/>
    <mergeCell ref="F321:F323"/>
    <mergeCell ref="H315:H316"/>
    <mergeCell ref="J315:N320"/>
    <mergeCell ref="O315:S320"/>
    <mergeCell ref="T315:X320"/>
    <mergeCell ref="Y315:AD317"/>
    <mergeCell ref="H317:H318"/>
    <mergeCell ref="G315:G316"/>
    <mergeCell ref="G317:G318"/>
    <mergeCell ref="B315:B320"/>
    <mergeCell ref="C315:C316"/>
    <mergeCell ref="D315:D320"/>
    <mergeCell ref="E315:E320"/>
    <mergeCell ref="F315:F317"/>
    <mergeCell ref="F318:F320"/>
    <mergeCell ref="O297:S302"/>
    <mergeCell ref="T297:X302"/>
    <mergeCell ref="Y297:AD299"/>
    <mergeCell ref="Y300:AD302"/>
    <mergeCell ref="G301:G302"/>
    <mergeCell ref="H301:H302"/>
    <mergeCell ref="F297:F299"/>
    <mergeCell ref="Y306:AD308"/>
    <mergeCell ref="G307:G308"/>
    <mergeCell ref="H307:H308"/>
    <mergeCell ref="B309:B314"/>
    <mergeCell ref="C309:C310"/>
    <mergeCell ref="D309:D314"/>
    <mergeCell ref="E309:E314"/>
    <mergeCell ref="F309:F311"/>
    <mergeCell ref="H303:H304"/>
    <mergeCell ref="J303:N308"/>
    <mergeCell ref="O303:S308"/>
    <mergeCell ref="T303:X308"/>
    <mergeCell ref="Y303:AD305"/>
    <mergeCell ref="H305:H306"/>
    <mergeCell ref="G303:G304"/>
    <mergeCell ref="G305:G306"/>
    <mergeCell ref="B303:B308"/>
    <mergeCell ref="C303:C304"/>
    <mergeCell ref="D303:D308"/>
    <mergeCell ref="E303:E308"/>
    <mergeCell ref="F303:F305"/>
    <mergeCell ref="F306:F308"/>
    <mergeCell ref="I309:I311"/>
    <mergeCell ref="C311:C312"/>
    <mergeCell ref="F312:F314"/>
    <mergeCell ref="O275:S280"/>
    <mergeCell ref="T275:X280"/>
    <mergeCell ref="Y275:AD277"/>
    <mergeCell ref="Y278:AD280"/>
    <mergeCell ref="H279:H280"/>
    <mergeCell ref="G275:G276"/>
    <mergeCell ref="Y284:AD286"/>
    <mergeCell ref="G285:G286"/>
    <mergeCell ref="H285:H286"/>
    <mergeCell ref="B297:B302"/>
    <mergeCell ref="C297:C298"/>
    <mergeCell ref="D297:D302"/>
    <mergeCell ref="E297:E302"/>
    <mergeCell ref="H281:H282"/>
    <mergeCell ref="J281:N286"/>
    <mergeCell ref="O281:S286"/>
    <mergeCell ref="T281:X286"/>
    <mergeCell ref="Y281:AD283"/>
    <mergeCell ref="H283:H284"/>
    <mergeCell ref="G281:G282"/>
    <mergeCell ref="G283:G284"/>
    <mergeCell ref="B281:B286"/>
    <mergeCell ref="C281:C282"/>
    <mergeCell ref="D281:D286"/>
    <mergeCell ref="E281:E286"/>
    <mergeCell ref="F281:F283"/>
    <mergeCell ref="F284:F286"/>
    <mergeCell ref="I281:I283"/>
    <mergeCell ref="C283:C284"/>
    <mergeCell ref="I284:I286"/>
    <mergeCell ref="G299:G300"/>
    <mergeCell ref="J297:N302"/>
    <mergeCell ref="O263:S268"/>
    <mergeCell ref="T263:X268"/>
    <mergeCell ref="Y263:AD265"/>
    <mergeCell ref="Y266:AD268"/>
    <mergeCell ref="H267:H268"/>
    <mergeCell ref="G263:G264"/>
    <mergeCell ref="I266:I268"/>
    <mergeCell ref="Y272:AD274"/>
    <mergeCell ref="G273:G274"/>
    <mergeCell ref="H273:H274"/>
    <mergeCell ref="B275:B280"/>
    <mergeCell ref="C275:C276"/>
    <mergeCell ref="D275:D280"/>
    <mergeCell ref="E275:E280"/>
    <mergeCell ref="F275:F277"/>
    <mergeCell ref="H269:H270"/>
    <mergeCell ref="J269:N274"/>
    <mergeCell ref="O269:S274"/>
    <mergeCell ref="T269:X274"/>
    <mergeCell ref="Y269:AD271"/>
    <mergeCell ref="H271:H272"/>
    <mergeCell ref="G269:G270"/>
    <mergeCell ref="G271:G272"/>
    <mergeCell ref="B269:B274"/>
    <mergeCell ref="C269:C270"/>
    <mergeCell ref="D269:D274"/>
    <mergeCell ref="E269:E274"/>
    <mergeCell ref="F269:F271"/>
    <mergeCell ref="F272:F274"/>
    <mergeCell ref="G277:G278"/>
    <mergeCell ref="H277:H278"/>
    <mergeCell ref="J275:N280"/>
    <mergeCell ref="O251:S256"/>
    <mergeCell ref="T251:X256"/>
    <mergeCell ref="Y251:AD253"/>
    <mergeCell ref="Y254:AD256"/>
    <mergeCell ref="H255:H256"/>
    <mergeCell ref="G251:G252"/>
    <mergeCell ref="Y260:AD262"/>
    <mergeCell ref="G261:G262"/>
    <mergeCell ref="H261:H262"/>
    <mergeCell ref="B263:B268"/>
    <mergeCell ref="C263:C264"/>
    <mergeCell ref="D263:D268"/>
    <mergeCell ref="E263:E268"/>
    <mergeCell ref="F263:F265"/>
    <mergeCell ref="H257:H258"/>
    <mergeCell ref="J257:N262"/>
    <mergeCell ref="O257:S262"/>
    <mergeCell ref="T257:X262"/>
    <mergeCell ref="Y257:AD259"/>
    <mergeCell ref="H259:H260"/>
    <mergeCell ref="G257:G258"/>
    <mergeCell ref="G259:G260"/>
    <mergeCell ref="B257:B262"/>
    <mergeCell ref="C257:C258"/>
    <mergeCell ref="D257:D262"/>
    <mergeCell ref="E257:E262"/>
    <mergeCell ref="F257:F259"/>
    <mergeCell ref="F260:F262"/>
    <mergeCell ref="I263:I265"/>
    <mergeCell ref="C265:C266"/>
    <mergeCell ref="G265:G266"/>
    <mergeCell ref="J263:N268"/>
    <mergeCell ref="O239:S244"/>
    <mergeCell ref="T239:X244"/>
    <mergeCell ref="Y239:AD241"/>
    <mergeCell ref="Y242:AD244"/>
    <mergeCell ref="H243:H244"/>
    <mergeCell ref="G239:G240"/>
    <mergeCell ref="Y248:AD250"/>
    <mergeCell ref="G249:G250"/>
    <mergeCell ref="H249:H250"/>
    <mergeCell ref="B251:B256"/>
    <mergeCell ref="C251:C252"/>
    <mergeCell ref="D251:D256"/>
    <mergeCell ref="E251:E256"/>
    <mergeCell ref="F251:F253"/>
    <mergeCell ref="H245:H246"/>
    <mergeCell ref="J245:N250"/>
    <mergeCell ref="O245:S250"/>
    <mergeCell ref="T245:X250"/>
    <mergeCell ref="Y245:AD247"/>
    <mergeCell ref="H247:H248"/>
    <mergeCell ref="G245:G246"/>
    <mergeCell ref="G247:G248"/>
    <mergeCell ref="B245:B250"/>
    <mergeCell ref="C245:C246"/>
    <mergeCell ref="D245:D250"/>
    <mergeCell ref="E245:E250"/>
    <mergeCell ref="F245:F247"/>
    <mergeCell ref="F248:F250"/>
    <mergeCell ref="I245:I247"/>
    <mergeCell ref="C247:C248"/>
    <mergeCell ref="G253:G254"/>
    <mergeCell ref="J251:N256"/>
    <mergeCell ref="O227:S232"/>
    <mergeCell ref="T227:X232"/>
    <mergeCell ref="Y227:AD229"/>
    <mergeCell ref="Y230:AD232"/>
    <mergeCell ref="G231:G232"/>
    <mergeCell ref="H231:H232"/>
    <mergeCell ref="F227:F229"/>
    <mergeCell ref="Y236:AD238"/>
    <mergeCell ref="G237:G238"/>
    <mergeCell ref="H237:H238"/>
    <mergeCell ref="B239:B244"/>
    <mergeCell ref="C239:C240"/>
    <mergeCell ref="D239:D244"/>
    <mergeCell ref="E239:E244"/>
    <mergeCell ref="F239:F241"/>
    <mergeCell ref="H233:H234"/>
    <mergeCell ref="J233:N238"/>
    <mergeCell ref="O233:S238"/>
    <mergeCell ref="T233:X238"/>
    <mergeCell ref="Y233:AD235"/>
    <mergeCell ref="H235:H236"/>
    <mergeCell ref="G233:G234"/>
    <mergeCell ref="G235:G236"/>
    <mergeCell ref="B233:B238"/>
    <mergeCell ref="C233:C234"/>
    <mergeCell ref="D233:D238"/>
    <mergeCell ref="E233:E238"/>
    <mergeCell ref="F233:F235"/>
    <mergeCell ref="F236:F238"/>
    <mergeCell ref="G241:G242"/>
    <mergeCell ref="H241:H242"/>
    <mergeCell ref="J239:N244"/>
    <mergeCell ref="O205:S210"/>
    <mergeCell ref="T205:X210"/>
    <mergeCell ref="Y205:AD207"/>
    <mergeCell ref="Y208:AD210"/>
    <mergeCell ref="H209:H210"/>
    <mergeCell ref="G205:G206"/>
    <mergeCell ref="Y214:AD216"/>
    <mergeCell ref="G215:G216"/>
    <mergeCell ref="H215:H216"/>
    <mergeCell ref="B227:B232"/>
    <mergeCell ref="C227:C228"/>
    <mergeCell ref="D227:D232"/>
    <mergeCell ref="E227:E232"/>
    <mergeCell ref="H211:H212"/>
    <mergeCell ref="J211:N216"/>
    <mergeCell ref="O211:S216"/>
    <mergeCell ref="T211:X216"/>
    <mergeCell ref="Y211:AD213"/>
    <mergeCell ref="H213:H214"/>
    <mergeCell ref="G211:G212"/>
    <mergeCell ref="G213:G214"/>
    <mergeCell ref="B211:B216"/>
    <mergeCell ref="C211:C212"/>
    <mergeCell ref="D211:D216"/>
    <mergeCell ref="E211:E216"/>
    <mergeCell ref="F211:F213"/>
    <mergeCell ref="F214:F216"/>
    <mergeCell ref="I227:I229"/>
    <mergeCell ref="C229:C230"/>
    <mergeCell ref="I230:I232"/>
    <mergeCell ref="G229:G230"/>
    <mergeCell ref="J227:N232"/>
    <mergeCell ref="O193:S198"/>
    <mergeCell ref="T193:X198"/>
    <mergeCell ref="Y193:AD195"/>
    <mergeCell ref="Y196:AD198"/>
    <mergeCell ref="H197:H198"/>
    <mergeCell ref="G193:G194"/>
    <mergeCell ref="Y202:AD204"/>
    <mergeCell ref="G203:G204"/>
    <mergeCell ref="H203:H204"/>
    <mergeCell ref="B205:B210"/>
    <mergeCell ref="C205:C206"/>
    <mergeCell ref="D205:D210"/>
    <mergeCell ref="E205:E210"/>
    <mergeCell ref="F205:F207"/>
    <mergeCell ref="H199:H200"/>
    <mergeCell ref="J199:N204"/>
    <mergeCell ref="O199:S204"/>
    <mergeCell ref="T199:X204"/>
    <mergeCell ref="Y199:AD201"/>
    <mergeCell ref="H201:H202"/>
    <mergeCell ref="G199:G200"/>
    <mergeCell ref="G201:G202"/>
    <mergeCell ref="B199:B204"/>
    <mergeCell ref="C199:C200"/>
    <mergeCell ref="D199:D204"/>
    <mergeCell ref="E199:E204"/>
    <mergeCell ref="F199:F201"/>
    <mergeCell ref="F202:F204"/>
    <mergeCell ref="I199:I201"/>
    <mergeCell ref="C201:C202"/>
    <mergeCell ref="G207:G208"/>
    <mergeCell ref="J205:N210"/>
    <mergeCell ref="O181:S186"/>
    <mergeCell ref="T181:X186"/>
    <mergeCell ref="Y181:AD183"/>
    <mergeCell ref="Y184:AD186"/>
    <mergeCell ref="H185:H186"/>
    <mergeCell ref="G181:G182"/>
    <mergeCell ref="I184:I186"/>
    <mergeCell ref="Y190:AD192"/>
    <mergeCell ref="G191:G192"/>
    <mergeCell ref="H191:H192"/>
    <mergeCell ref="B193:B198"/>
    <mergeCell ref="C193:C194"/>
    <mergeCell ref="D193:D198"/>
    <mergeCell ref="E193:E198"/>
    <mergeCell ref="F193:F195"/>
    <mergeCell ref="H187:H188"/>
    <mergeCell ref="J187:N192"/>
    <mergeCell ref="O187:S192"/>
    <mergeCell ref="T187:X192"/>
    <mergeCell ref="Y187:AD189"/>
    <mergeCell ref="H189:H190"/>
    <mergeCell ref="G187:G188"/>
    <mergeCell ref="G189:G190"/>
    <mergeCell ref="B187:B192"/>
    <mergeCell ref="C187:C188"/>
    <mergeCell ref="D187:D192"/>
    <mergeCell ref="E187:E192"/>
    <mergeCell ref="F187:F189"/>
    <mergeCell ref="F190:F192"/>
    <mergeCell ref="G195:G196"/>
    <mergeCell ref="H195:H196"/>
    <mergeCell ref="J193:N198"/>
    <mergeCell ref="O169:S174"/>
    <mergeCell ref="T169:X174"/>
    <mergeCell ref="Y169:AD171"/>
    <mergeCell ref="Y172:AD174"/>
    <mergeCell ref="H173:H174"/>
    <mergeCell ref="G169:G170"/>
    <mergeCell ref="Y178:AD180"/>
    <mergeCell ref="G179:G180"/>
    <mergeCell ref="H179:H180"/>
    <mergeCell ref="B181:B186"/>
    <mergeCell ref="C181:C182"/>
    <mergeCell ref="D181:D186"/>
    <mergeCell ref="E181:E186"/>
    <mergeCell ref="F181:F183"/>
    <mergeCell ref="H175:H176"/>
    <mergeCell ref="J175:N180"/>
    <mergeCell ref="O175:S180"/>
    <mergeCell ref="T175:X180"/>
    <mergeCell ref="Y175:AD177"/>
    <mergeCell ref="H177:H178"/>
    <mergeCell ref="G175:G176"/>
    <mergeCell ref="G177:G178"/>
    <mergeCell ref="B175:B180"/>
    <mergeCell ref="C175:C176"/>
    <mergeCell ref="D175:D180"/>
    <mergeCell ref="E175:E180"/>
    <mergeCell ref="F175:F177"/>
    <mergeCell ref="F178:F180"/>
    <mergeCell ref="I181:I183"/>
    <mergeCell ref="C183:C184"/>
    <mergeCell ref="G183:G184"/>
    <mergeCell ref="J181:N186"/>
    <mergeCell ref="O157:S162"/>
    <mergeCell ref="T157:X162"/>
    <mergeCell ref="Y157:AD159"/>
    <mergeCell ref="Y160:AD162"/>
    <mergeCell ref="G161:G162"/>
    <mergeCell ref="H161:H162"/>
    <mergeCell ref="F157:F159"/>
    <mergeCell ref="Y166:AD168"/>
    <mergeCell ref="G167:G168"/>
    <mergeCell ref="H167:H168"/>
    <mergeCell ref="B169:B174"/>
    <mergeCell ref="C169:C170"/>
    <mergeCell ref="D169:D174"/>
    <mergeCell ref="E169:E174"/>
    <mergeCell ref="F169:F171"/>
    <mergeCell ref="H163:H164"/>
    <mergeCell ref="J163:N168"/>
    <mergeCell ref="O163:S168"/>
    <mergeCell ref="T163:X168"/>
    <mergeCell ref="Y163:AD165"/>
    <mergeCell ref="H165:H166"/>
    <mergeCell ref="G163:G164"/>
    <mergeCell ref="G165:G166"/>
    <mergeCell ref="B163:B168"/>
    <mergeCell ref="C163:C164"/>
    <mergeCell ref="D163:D168"/>
    <mergeCell ref="E163:E168"/>
    <mergeCell ref="F163:F165"/>
    <mergeCell ref="F166:F168"/>
    <mergeCell ref="I163:I165"/>
    <mergeCell ref="C165:C166"/>
    <mergeCell ref="J169:N174"/>
    <mergeCell ref="O135:S140"/>
    <mergeCell ref="T135:X140"/>
    <mergeCell ref="Y135:AD137"/>
    <mergeCell ref="Y138:AD140"/>
    <mergeCell ref="H139:H140"/>
    <mergeCell ref="G135:G136"/>
    <mergeCell ref="I138:I140"/>
    <mergeCell ref="Y144:AD146"/>
    <mergeCell ref="G145:G146"/>
    <mergeCell ref="H145:H146"/>
    <mergeCell ref="B157:B162"/>
    <mergeCell ref="C157:C158"/>
    <mergeCell ref="D157:D162"/>
    <mergeCell ref="E157:E162"/>
    <mergeCell ref="H141:H142"/>
    <mergeCell ref="J141:N146"/>
    <mergeCell ref="O141:S146"/>
    <mergeCell ref="T141:X146"/>
    <mergeCell ref="Y141:AD143"/>
    <mergeCell ref="H143:H144"/>
    <mergeCell ref="G141:G142"/>
    <mergeCell ref="G143:G144"/>
    <mergeCell ref="B141:B146"/>
    <mergeCell ref="C141:C142"/>
    <mergeCell ref="D141:D146"/>
    <mergeCell ref="E141:E146"/>
    <mergeCell ref="F141:F143"/>
    <mergeCell ref="F144:F146"/>
    <mergeCell ref="G159:G160"/>
    <mergeCell ref="H159:H160"/>
    <mergeCell ref="F160:F162"/>
    <mergeCell ref="J157:N162"/>
    <mergeCell ref="O123:S128"/>
    <mergeCell ref="T123:X128"/>
    <mergeCell ref="Y123:AD125"/>
    <mergeCell ref="Y126:AD128"/>
    <mergeCell ref="H127:H128"/>
    <mergeCell ref="G123:G124"/>
    <mergeCell ref="Y132:AD134"/>
    <mergeCell ref="G133:G134"/>
    <mergeCell ref="H133:H134"/>
    <mergeCell ref="B135:B140"/>
    <mergeCell ref="C135:C136"/>
    <mergeCell ref="D135:D140"/>
    <mergeCell ref="E135:E140"/>
    <mergeCell ref="F135:F137"/>
    <mergeCell ref="H129:H130"/>
    <mergeCell ref="J129:N134"/>
    <mergeCell ref="O129:S134"/>
    <mergeCell ref="T129:X134"/>
    <mergeCell ref="Y129:AD131"/>
    <mergeCell ref="H131:H132"/>
    <mergeCell ref="G129:G130"/>
    <mergeCell ref="G131:G132"/>
    <mergeCell ref="B129:B134"/>
    <mergeCell ref="C129:C130"/>
    <mergeCell ref="D129:D134"/>
    <mergeCell ref="E129:E134"/>
    <mergeCell ref="F129:F131"/>
    <mergeCell ref="F132:F134"/>
    <mergeCell ref="I135:I137"/>
    <mergeCell ref="C137:C138"/>
    <mergeCell ref="G137:G138"/>
    <mergeCell ref="J135:N140"/>
    <mergeCell ref="J111:N116"/>
    <mergeCell ref="O111:S116"/>
    <mergeCell ref="T111:X116"/>
    <mergeCell ref="Y111:AD113"/>
    <mergeCell ref="Y114:AD116"/>
    <mergeCell ref="H115:H116"/>
    <mergeCell ref="G111:G112"/>
    <mergeCell ref="Y120:AD122"/>
    <mergeCell ref="G121:G122"/>
    <mergeCell ref="H121:H122"/>
    <mergeCell ref="B123:B128"/>
    <mergeCell ref="C123:C124"/>
    <mergeCell ref="D123:D128"/>
    <mergeCell ref="E123:E128"/>
    <mergeCell ref="F123:F125"/>
    <mergeCell ref="H117:H118"/>
    <mergeCell ref="J117:N122"/>
    <mergeCell ref="O117:S122"/>
    <mergeCell ref="T117:X122"/>
    <mergeCell ref="Y117:AD119"/>
    <mergeCell ref="H119:H120"/>
    <mergeCell ref="G117:G118"/>
    <mergeCell ref="G119:G120"/>
    <mergeCell ref="B117:B122"/>
    <mergeCell ref="C117:C118"/>
    <mergeCell ref="D117:D122"/>
    <mergeCell ref="E117:E122"/>
    <mergeCell ref="F117:F119"/>
    <mergeCell ref="F120:F122"/>
    <mergeCell ref="I117:I119"/>
    <mergeCell ref="C119:C120"/>
    <mergeCell ref="J123:N128"/>
    <mergeCell ref="Y99:AD101"/>
    <mergeCell ref="Y102:AD104"/>
    <mergeCell ref="H103:H104"/>
    <mergeCell ref="G99:G100"/>
    <mergeCell ref="I102:I104"/>
    <mergeCell ref="Y108:AD110"/>
    <mergeCell ref="G109:G110"/>
    <mergeCell ref="H109:H110"/>
    <mergeCell ref="B111:B116"/>
    <mergeCell ref="C111:C112"/>
    <mergeCell ref="D111:D116"/>
    <mergeCell ref="E111:E116"/>
    <mergeCell ref="F111:F113"/>
    <mergeCell ref="H105:H106"/>
    <mergeCell ref="J105:N110"/>
    <mergeCell ref="O105:S110"/>
    <mergeCell ref="T105:X110"/>
    <mergeCell ref="Y105:AD107"/>
    <mergeCell ref="H107:H108"/>
    <mergeCell ref="G105:G106"/>
    <mergeCell ref="G107:G108"/>
    <mergeCell ref="B105:B110"/>
    <mergeCell ref="C105:C106"/>
    <mergeCell ref="D105:D110"/>
    <mergeCell ref="E105:E110"/>
    <mergeCell ref="F105:F107"/>
    <mergeCell ref="F108:F110"/>
    <mergeCell ref="G113:G114"/>
    <mergeCell ref="H113:H114"/>
    <mergeCell ref="F114:F116"/>
    <mergeCell ref="G115:G116"/>
    <mergeCell ref="H111:H112"/>
    <mergeCell ref="Y96:AD98"/>
    <mergeCell ref="G97:G98"/>
    <mergeCell ref="H97:H98"/>
    <mergeCell ref="B99:B104"/>
    <mergeCell ref="C99:C100"/>
    <mergeCell ref="D99:D104"/>
    <mergeCell ref="E99:E104"/>
    <mergeCell ref="F99:F101"/>
    <mergeCell ref="H93:H94"/>
    <mergeCell ref="J93:N98"/>
    <mergeCell ref="O93:S98"/>
    <mergeCell ref="T93:X98"/>
    <mergeCell ref="Y93:AD95"/>
    <mergeCell ref="H95:H96"/>
    <mergeCell ref="G93:G94"/>
    <mergeCell ref="G95:G96"/>
    <mergeCell ref="B93:B98"/>
    <mergeCell ref="C93:C94"/>
    <mergeCell ref="D93:D98"/>
    <mergeCell ref="E93:E98"/>
    <mergeCell ref="F93:F95"/>
    <mergeCell ref="F96:F98"/>
    <mergeCell ref="I99:I101"/>
    <mergeCell ref="C101:C102"/>
    <mergeCell ref="G101:G102"/>
    <mergeCell ref="H101:H102"/>
    <mergeCell ref="F102:F104"/>
    <mergeCell ref="G103:G104"/>
    <mergeCell ref="H99:H100"/>
    <mergeCell ref="J99:N104"/>
    <mergeCell ref="O99:S104"/>
    <mergeCell ref="T99:X104"/>
    <mergeCell ref="D87:D92"/>
    <mergeCell ref="E87:E92"/>
    <mergeCell ref="H71:H72"/>
    <mergeCell ref="J71:N76"/>
    <mergeCell ref="O71:S76"/>
    <mergeCell ref="T71:X76"/>
    <mergeCell ref="Y71:AD73"/>
    <mergeCell ref="H73:H74"/>
    <mergeCell ref="I71:I73"/>
    <mergeCell ref="I74:I76"/>
    <mergeCell ref="G71:G72"/>
    <mergeCell ref="G73:G74"/>
    <mergeCell ref="B71:B76"/>
    <mergeCell ref="C71:C72"/>
    <mergeCell ref="D71:D76"/>
    <mergeCell ref="E71:E76"/>
    <mergeCell ref="F71:F73"/>
    <mergeCell ref="F74:F76"/>
    <mergeCell ref="G89:G90"/>
    <mergeCell ref="H89:H90"/>
    <mergeCell ref="F90:F92"/>
    <mergeCell ref="G87:G88"/>
    <mergeCell ref="H87:H88"/>
    <mergeCell ref="J87:N92"/>
    <mergeCell ref="O87:S92"/>
    <mergeCell ref="T87:X92"/>
    <mergeCell ref="Y87:AD89"/>
    <mergeCell ref="Y90:AD92"/>
    <mergeCell ref="G91:G92"/>
    <mergeCell ref="H91:H92"/>
    <mergeCell ref="F87:F89"/>
    <mergeCell ref="C73:C74"/>
    <mergeCell ref="F59:F61"/>
    <mergeCell ref="F62:F64"/>
    <mergeCell ref="G67:G68"/>
    <mergeCell ref="H67:H68"/>
    <mergeCell ref="F68:F70"/>
    <mergeCell ref="G69:G70"/>
    <mergeCell ref="H65:H66"/>
    <mergeCell ref="J65:N70"/>
    <mergeCell ref="O65:S70"/>
    <mergeCell ref="T65:X70"/>
    <mergeCell ref="Y65:AD67"/>
    <mergeCell ref="Y68:AD70"/>
    <mergeCell ref="H69:H70"/>
    <mergeCell ref="I65:I67"/>
    <mergeCell ref="I68:I70"/>
    <mergeCell ref="G65:G66"/>
    <mergeCell ref="Y74:AD76"/>
    <mergeCell ref="G75:G76"/>
    <mergeCell ref="H75:H76"/>
    <mergeCell ref="H53:H54"/>
    <mergeCell ref="J53:N58"/>
    <mergeCell ref="O53:S58"/>
    <mergeCell ref="T53:X58"/>
    <mergeCell ref="Y53:AD55"/>
    <mergeCell ref="Y56:AD58"/>
    <mergeCell ref="H57:H58"/>
    <mergeCell ref="I53:I55"/>
    <mergeCell ref="I56:I58"/>
    <mergeCell ref="G53:G54"/>
    <mergeCell ref="Y62:AD64"/>
    <mergeCell ref="G63:G64"/>
    <mergeCell ref="H63:H64"/>
    <mergeCell ref="B65:B70"/>
    <mergeCell ref="C65:C66"/>
    <mergeCell ref="D65:D70"/>
    <mergeCell ref="E65:E70"/>
    <mergeCell ref="F65:F67"/>
    <mergeCell ref="H59:H60"/>
    <mergeCell ref="J59:N64"/>
    <mergeCell ref="O59:S64"/>
    <mergeCell ref="T59:X64"/>
    <mergeCell ref="Y59:AD61"/>
    <mergeCell ref="H61:H62"/>
    <mergeCell ref="I59:I61"/>
    <mergeCell ref="I62:I64"/>
    <mergeCell ref="G59:G60"/>
    <mergeCell ref="G61:G62"/>
    <mergeCell ref="B59:B64"/>
    <mergeCell ref="C59:C60"/>
    <mergeCell ref="D59:D64"/>
    <mergeCell ref="E59:E64"/>
    <mergeCell ref="H45:H46"/>
    <mergeCell ref="I41:I43"/>
    <mergeCell ref="I44:I46"/>
    <mergeCell ref="G41:G42"/>
    <mergeCell ref="Y50:AD52"/>
    <mergeCell ref="G51:G52"/>
    <mergeCell ref="H51:H52"/>
    <mergeCell ref="B53:B58"/>
    <mergeCell ref="C53:C54"/>
    <mergeCell ref="D53:D58"/>
    <mergeCell ref="E53:E58"/>
    <mergeCell ref="F53:F55"/>
    <mergeCell ref="H47:H48"/>
    <mergeCell ref="J47:N52"/>
    <mergeCell ref="O47:S52"/>
    <mergeCell ref="T47:X52"/>
    <mergeCell ref="Y47:AD49"/>
    <mergeCell ref="H49:H50"/>
    <mergeCell ref="I47:I49"/>
    <mergeCell ref="I50:I52"/>
    <mergeCell ref="G47:G48"/>
    <mergeCell ref="G49:G50"/>
    <mergeCell ref="B47:B52"/>
    <mergeCell ref="C47:C48"/>
    <mergeCell ref="D47:D52"/>
    <mergeCell ref="E47:E52"/>
    <mergeCell ref="F47:F49"/>
    <mergeCell ref="F50:F52"/>
    <mergeCell ref="G55:G56"/>
    <mergeCell ref="H55:H56"/>
    <mergeCell ref="F56:F58"/>
    <mergeCell ref="G57:G58"/>
    <mergeCell ref="H39:H40"/>
    <mergeCell ref="B41:B46"/>
    <mergeCell ref="C41:C42"/>
    <mergeCell ref="D41:D46"/>
    <mergeCell ref="E41:E46"/>
    <mergeCell ref="F41:F43"/>
    <mergeCell ref="H35:H36"/>
    <mergeCell ref="J35:N40"/>
    <mergeCell ref="O35:S40"/>
    <mergeCell ref="T35:X40"/>
    <mergeCell ref="Y35:AD37"/>
    <mergeCell ref="H37:H38"/>
    <mergeCell ref="I35:I37"/>
    <mergeCell ref="I38:I40"/>
    <mergeCell ref="G35:G36"/>
    <mergeCell ref="G37:G38"/>
    <mergeCell ref="B35:B40"/>
    <mergeCell ref="C35:C36"/>
    <mergeCell ref="D35:D40"/>
    <mergeCell ref="E35:E40"/>
    <mergeCell ref="F35:F37"/>
    <mergeCell ref="F38:F40"/>
    <mergeCell ref="G43:G44"/>
    <mergeCell ref="H43:H44"/>
    <mergeCell ref="F44:F46"/>
    <mergeCell ref="G45:G46"/>
    <mergeCell ref="H41:H42"/>
    <mergeCell ref="J41:N46"/>
    <mergeCell ref="O41:S46"/>
    <mergeCell ref="T41:X46"/>
    <mergeCell ref="Y41:AD43"/>
    <mergeCell ref="Y44:AD46"/>
    <mergeCell ref="D29:D34"/>
    <mergeCell ref="E29:E34"/>
    <mergeCell ref="F29:F31"/>
    <mergeCell ref="H23:H24"/>
    <mergeCell ref="J23:N28"/>
    <mergeCell ref="O23:S28"/>
    <mergeCell ref="T23:X28"/>
    <mergeCell ref="Y23:AD25"/>
    <mergeCell ref="H25:H26"/>
    <mergeCell ref="I23:I25"/>
    <mergeCell ref="I26:I28"/>
    <mergeCell ref="G23:G24"/>
    <mergeCell ref="G25:G26"/>
    <mergeCell ref="B23:B28"/>
    <mergeCell ref="C23:C24"/>
    <mergeCell ref="D23:D28"/>
    <mergeCell ref="E23:E28"/>
    <mergeCell ref="F23:F25"/>
    <mergeCell ref="F26:F28"/>
    <mergeCell ref="G31:G32"/>
    <mergeCell ref="H31:H32"/>
    <mergeCell ref="F32:F34"/>
    <mergeCell ref="G33:G34"/>
    <mergeCell ref="H29:H30"/>
    <mergeCell ref="J29:N34"/>
    <mergeCell ref="O29:S34"/>
    <mergeCell ref="T29:X34"/>
    <mergeCell ref="Y29:AD31"/>
    <mergeCell ref="Y32:AD34"/>
    <mergeCell ref="H33:H34"/>
    <mergeCell ref="D11:D16"/>
    <mergeCell ref="E11:E16"/>
    <mergeCell ref="F11:F13"/>
    <mergeCell ref="D4:F4"/>
    <mergeCell ref="D6:F6"/>
    <mergeCell ref="T7:AC7"/>
    <mergeCell ref="Y14:AD16"/>
    <mergeCell ref="G15:H16"/>
    <mergeCell ref="B17:B22"/>
    <mergeCell ref="C17:C18"/>
    <mergeCell ref="D17:D22"/>
    <mergeCell ref="E17:E22"/>
    <mergeCell ref="F17:F19"/>
    <mergeCell ref="Y11:AD13"/>
    <mergeCell ref="G13:H14"/>
    <mergeCell ref="F14:F16"/>
    <mergeCell ref="G11:H12"/>
    <mergeCell ref="J11:X13"/>
    <mergeCell ref="J14:N16"/>
    <mergeCell ref="O14:S16"/>
    <mergeCell ref="T14:X16"/>
    <mergeCell ref="Y20:AD22"/>
    <mergeCell ref="G21:G22"/>
    <mergeCell ref="H21:H22"/>
    <mergeCell ref="I20:I22"/>
    <mergeCell ref="O17:S22"/>
    <mergeCell ref="T17:X22"/>
    <mergeCell ref="Y17:AD19"/>
    <mergeCell ref="G19:G20"/>
    <mergeCell ref="H19:H20"/>
    <mergeCell ref="C4:C5"/>
    <mergeCell ref="D5:F5"/>
    <mergeCell ref="I105:I107"/>
    <mergeCell ref="C107:C108"/>
    <mergeCell ref="I108:I110"/>
    <mergeCell ref="C109:C110"/>
    <mergeCell ref="I111:I113"/>
    <mergeCell ref="C113:C114"/>
    <mergeCell ref="I114:I116"/>
    <mergeCell ref="C115:C116"/>
    <mergeCell ref="Y3:AD3"/>
    <mergeCell ref="I87:I89"/>
    <mergeCell ref="C89:C90"/>
    <mergeCell ref="I90:I92"/>
    <mergeCell ref="C91:C92"/>
    <mergeCell ref="I93:I95"/>
    <mergeCell ref="C95:C96"/>
    <mergeCell ref="I96:I98"/>
    <mergeCell ref="C97:C98"/>
    <mergeCell ref="C25:C26"/>
    <mergeCell ref="F20:F22"/>
    <mergeCell ref="G17:G18"/>
    <mergeCell ref="H17:H18"/>
    <mergeCell ref="J17:N22"/>
    <mergeCell ref="Y26:AD28"/>
    <mergeCell ref="G27:G28"/>
    <mergeCell ref="H27:H28"/>
    <mergeCell ref="I29:I31"/>
    <mergeCell ref="I32:I34"/>
    <mergeCell ref="G29:G30"/>
    <mergeCell ref="Y38:AD40"/>
    <mergeCell ref="G39:G40"/>
    <mergeCell ref="I8:M8"/>
    <mergeCell ref="T8:AC8"/>
    <mergeCell ref="I141:I143"/>
    <mergeCell ref="C143:C144"/>
    <mergeCell ref="I144:I146"/>
    <mergeCell ref="C145:C146"/>
    <mergeCell ref="I157:I159"/>
    <mergeCell ref="C159:C160"/>
    <mergeCell ref="I160:I162"/>
    <mergeCell ref="C161:C162"/>
    <mergeCell ref="I120:I122"/>
    <mergeCell ref="C121:C122"/>
    <mergeCell ref="I123:I125"/>
    <mergeCell ref="C125:C126"/>
    <mergeCell ref="I126:I128"/>
    <mergeCell ref="C127:C128"/>
    <mergeCell ref="I129:I131"/>
    <mergeCell ref="C131:C132"/>
    <mergeCell ref="I132:I134"/>
    <mergeCell ref="C133:C134"/>
    <mergeCell ref="G125:G126"/>
    <mergeCell ref="H125:H126"/>
    <mergeCell ref="F126:F128"/>
    <mergeCell ref="G127:G128"/>
    <mergeCell ref="H123:H124"/>
    <mergeCell ref="H137:H138"/>
    <mergeCell ref="F138:F140"/>
    <mergeCell ref="G139:G140"/>
    <mergeCell ref="H135:H136"/>
    <mergeCell ref="G157:G158"/>
    <mergeCell ref="H157:H158"/>
    <mergeCell ref="I187:I189"/>
    <mergeCell ref="C189:C190"/>
    <mergeCell ref="I190:I192"/>
    <mergeCell ref="C191:C192"/>
    <mergeCell ref="I193:I195"/>
    <mergeCell ref="C195:C196"/>
    <mergeCell ref="I196:I198"/>
    <mergeCell ref="C197:C198"/>
    <mergeCell ref="I166:I168"/>
    <mergeCell ref="C167:C168"/>
    <mergeCell ref="I169:I171"/>
    <mergeCell ref="C171:C172"/>
    <mergeCell ref="I172:I174"/>
    <mergeCell ref="C173:C174"/>
    <mergeCell ref="I175:I177"/>
    <mergeCell ref="C177:C178"/>
    <mergeCell ref="I178:I180"/>
    <mergeCell ref="C179:C180"/>
    <mergeCell ref="G171:G172"/>
    <mergeCell ref="H171:H172"/>
    <mergeCell ref="F172:F174"/>
    <mergeCell ref="G173:G174"/>
    <mergeCell ref="H169:H170"/>
    <mergeCell ref="H183:H184"/>
    <mergeCell ref="F184:F186"/>
    <mergeCell ref="G185:G186"/>
    <mergeCell ref="H181:H182"/>
    <mergeCell ref="F196:F198"/>
    <mergeCell ref="G197:G198"/>
    <mergeCell ref="H193:H194"/>
    <mergeCell ref="I202:I204"/>
    <mergeCell ref="C203:C204"/>
    <mergeCell ref="I205:I207"/>
    <mergeCell ref="C207:C208"/>
    <mergeCell ref="I208:I210"/>
    <mergeCell ref="C209:C210"/>
    <mergeCell ref="I211:I213"/>
    <mergeCell ref="C213:C214"/>
    <mergeCell ref="I214:I216"/>
    <mergeCell ref="C215:C216"/>
    <mergeCell ref="H207:H208"/>
    <mergeCell ref="F208:F210"/>
    <mergeCell ref="G209:G210"/>
    <mergeCell ref="H205:H206"/>
    <mergeCell ref="H229:H230"/>
    <mergeCell ref="F230:F232"/>
    <mergeCell ref="G227:G228"/>
    <mergeCell ref="H227:H228"/>
    <mergeCell ref="I257:I259"/>
    <mergeCell ref="C259:C260"/>
    <mergeCell ref="I260:I262"/>
    <mergeCell ref="C261:C262"/>
    <mergeCell ref="H253:H254"/>
    <mergeCell ref="F254:F256"/>
    <mergeCell ref="G255:G256"/>
    <mergeCell ref="H251:H252"/>
    <mergeCell ref="H265:H266"/>
    <mergeCell ref="F266:F268"/>
    <mergeCell ref="G267:G268"/>
    <mergeCell ref="H263:H264"/>
    <mergeCell ref="F278:F280"/>
    <mergeCell ref="G279:G280"/>
    <mergeCell ref="H275:H276"/>
    <mergeCell ref="C231:C232"/>
    <mergeCell ref="I233:I235"/>
    <mergeCell ref="C235:C236"/>
    <mergeCell ref="I236:I238"/>
    <mergeCell ref="C237:C238"/>
    <mergeCell ref="I239:I241"/>
    <mergeCell ref="C241:C242"/>
    <mergeCell ref="I242:I244"/>
    <mergeCell ref="C243:C244"/>
    <mergeCell ref="F242:F244"/>
    <mergeCell ref="G243:G244"/>
    <mergeCell ref="H239:H240"/>
    <mergeCell ref="C317:C318"/>
    <mergeCell ref="I318:I320"/>
    <mergeCell ref="C319:C320"/>
    <mergeCell ref="I321:I323"/>
    <mergeCell ref="C323:C324"/>
    <mergeCell ref="I324:I326"/>
    <mergeCell ref="C325:C326"/>
    <mergeCell ref="H299:H300"/>
    <mergeCell ref="F300:F302"/>
    <mergeCell ref="G297:G298"/>
    <mergeCell ref="H297:H298"/>
    <mergeCell ref="G311:G312"/>
    <mergeCell ref="H311:H312"/>
    <mergeCell ref="G313:G314"/>
    <mergeCell ref="H309:H310"/>
    <mergeCell ref="G323:G324"/>
    <mergeCell ref="H323:H324"/>
    <mergeCell ref="F324:F326"/>
    <mergeCell ref="G325:G326"/>
    <mergeCell ref="H321:H322"/>
    <mergeCell ref="H7:H8"/>
    <mergeCell ref="Q7:S8"/>
    <mergeCell ref="C285:C286"/>
    <mergeCell ref="I297:I299"/>
    <mergeCell ref="C299:C300"/>
    <mergeCell ref="I300:I302"/>
    <mergeCell ref="C301:C302"/>
    <mergeCell ref="I303:I305"/>
    <mergeCell ref="C305:C306"/>
    <mergeCell ref="I330:I332"/>
    <mergeCell ref="C331:C332"/>
    <mergeCell ref="I333:I335"/>
    <mergeCell ref="C335:C336"/>
    <mergeCell ref="I336:I338"/>
    <mergeCell ref="C337:C338"/>
    <mergeCell ref="C267:C268"/>
    <mergeCell ref="I269:I271"/>
    <mergeCell ref="C271:C272"/>
    <mergeCell ref="I272:I274"/>
    <mergeCell ref="C273:C274"/>
    <mergeCell ref="I275:I277"/>
    <mergeCell ref="C277:C278"/>
    <mergeCell ref="I278:I280"/>
    <mergeCell ref="C279:C280"/>
    <mergeCell ref="I248:I250"/>
    <mergeCell ref="C249:C250"/>
    <mergeCell ref="I251:I253"/>
    <mergeCell ref="C253:C254"/>
    <mergeCell ref="I254:I256"/>
    <mergeCell ref="C255:C256"/>
    <mergeCell ref="C313:C314"/>
    <mergeCell ref="I315:I317"/>
  </mergeCells>
  <phoneticPr fontId="10"/>
  <dataValidations count="1">
    <dataValidation imeMode="off" allowBlank="1" showInputMessage="1" showErrorMessage="1" sqref="G19 G229 G31 G37 G43 G241 G247 G21 G33 G25 G253 G27 G39 G45 G49 G51 G55 G57 G89 G61 G159 G171 G177 G183 G161 G63 G67 G173 G165 G231 G243 G235 G237 G69 G249 G255 G167 G259 G261 G265 G267 G271 G273 G277 G279 G283 G73 G101 G107 G113 G91 G103 G95 G75 G97 G109 G115 G119 G121 G125 G127 G131 G133 G137 G139 G143 G179 G145 G185 G189 G191 G195 G197 G201 G285 G203 G207 G209 G213 G215 G299 G311 G317 G323 G301 G313 G305 G307 G319 G325 G329 G331 G335 G337 G341 G343 G347 G349 G353 G355" xr:uid="{55045C85-B6A5-433E-92C9-5F8FA79C8F1C}"/>
  </dataValidations>
  <printOptions horizontalCentered="1" verticalCentered="1"/>
  <pageMargins left="0.31496062992125984" right="0.31496062992125984" top="0.15748031496062992" bottom="0.15748031496062992" header="0.11811023622047245" footer="0.31496062992125984"/>
  <pageSetup paperSize="8" scale="88" orientation="landscape" blackAndWhite="1" r:id="rId1"/>
  <headerFooter alignWithMargins="0">
    <oddFooter xml:space="preserve">&amp;R[Page&amp;P] </oddFooter>
  </headerFooter>
  <rowBreaks count="4" manualBreakCount="4">
    <brk id="86" max="16383" man="1"/>
    <brk id="156" max="16383" man="1"/>
    <brk id="226" max="16383" man="1"/>
    <brk id="29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AN466"/>
  <sheetViews>
    <sheetView zoomScaleNormal="100" workbookViewId="0">
      <selection sqref="A1:C1"/>
    </sheetView>
  </sheetViews>
  <sheetFormatPr defaultRowHeight="24.95" customHeight="1"/>
  <cols>
    <col min="1" max="1" width="3.7109375" style="34" customWidth="1"/>
    <col min="2" max="2" width="18.28515625" style="34" customWidth="1"/>
    <col min="3" max="3" width="9.42578125" style="34" customWidth="1"/>
    <col min="4" max="4" width="5.5703125" style="34" customWidth="1"/>
    <col min="5" max="5" width="13.140625" style="34" customWidth="1"/>
    <col min="6" max="6" width="13.5703125" style="34" customWidth="1"/>
    <col min="7" max="7" width="29.85546875" style="34" customWidth="1"/>
    <col min="8" max="8" width="15.42578125" style="59" customWidth="1"/>
    <col min="9" max="9" width="14.42578125" style="34" customWidth="1"/>
    <col min="10" max="10" width="5.7109375" style="34" customWidth="1"/>
    <col min="11" max="11" width="14.85546875" style="34" customWidth="1"/>
    <col min="12" max="12" width="17.5703125" style="34" customWidth="1"/>
    <col min="13" max="13" width="19" style="34" customWidth="1"/>
    <col min="14" max="28" width="2.5703125" style="34" customWidth="1"/>
    <col min="29" max="37" width="2.85546875" style="34" customWidth="1"/>
    <col min="38" max="38" width="3.42578125" style="34" customWidth="1"/>
    <col min="39" max="39" width="18.7109375" style="34" customWidth="1"/>
    <col min="40" max="16384" width="9.140625" style="34"/>
  </cols>
  <sheetData>
    <row r="1" spans="1:37" ht="24.75" customHeight="1">
      <c r="A1" s="854" t="s">
        <v>199</v>
      </c>
      <c r="B1" s="855"/>
      <c r="C1" s="856"/>
      <c r="D1" s="24"/>
      <c r="E1" s="24"/>
      <c r="F1" s="24"/>
      <c r="G1" s="24"/>
      <c r="H1" s="24"/>
      <c r="I1" s="24"/>
      <c r="J1" s="24"/>
      <c r="K1" s="24"/>
      <c r="L1" s="24"/>
      <c r="M1" s="24"/>
      <c r="N1" s="24"/>
      <c r="O1" s="24"/>
      <c r="P1" s="24"/>
      <c r="Q1" s="24"/>
      <c r="R1" s="24"/>
      <c r="S1" s="24"/>
      <c r="T1" s="24"/>
      <c r="U1" s="24"/>
      <c r="V1" s="518"/>
      <c r="W1" s="124"/>
      <c r="X1" s="124"/>
      <c r="Y1" s="1327" t="s">
        <v>35</v>
      </c>
      <c r="Z1" s="1328"/>
      <c r="AA1" s="1329"/>
      <c r="AB1" s="1227"/>
      <c r="AC1" s="1228"/>
      <c r="AD1" s="1228"/>
      <c r="AE1" s="1228"/>
      <c r="AF1" s="1228"/>
      <c r="AG1" s="1228"/>
      <c r="AH1" s="1228"/>
      <c r="AI1" s="1228"/>
      <c r="AJ1" s="1228"/>
      <c r="AK1" s="1229"/>
    </row>
    <row r="2" spans="1:37" ht="24.75" customHeight="1">
      <c r="A2" s="24"/>
      <c r="B2" s="24"/>
      <c r="C2" s="24"/>
      <c r="D2" s="24"/>
      <c r="E2" s="24"/>
      <c r="F2" s="24"/>
      <c r="G2" s="24"/>
      <c r="H2" s="24"/>
      <c r="I2" s="24"/>
      <c r="J2" s="24"/>
      <c r="K2" s="24"/>
      <c r="L2" s="24"/>
      <c r="M2" s="24"/>
      <c r="N2" s="24"/>
      <c r="O2" s="24"/>
      <c r="P2" s="24"/>
      <c r="Q2" s="24"/>
      <c r="R2" s="24"/>
      <c r="S2" s="24"/>
      <c r="T2" s="24"/>
      <c r="U2" s="24"/>
      <c r="V2" s="124"/>
      <c r="W2" s="124"/>
      <c r="X2" s="124"/>
      <c r="Y2" s="1330"/>
      <c r="Z2" s="1331"/>
      <c r="AA2" s="1332"/>
      <c r="AB2" s="1230"/>
      <c r="AC2" s="1231"/>
      <c r="AD2" s="1231"/>
      <c r="AE2" s="1231"/>
      <c r="AF2" s="1231"/>
      <c r="AG2" s="1231"/>
      <c r="AH2" s="1231"/>
      <c r="AI2" s="1231"/>
      <c r="AJ2" s="1231"/>
      <c r="AK2" s="1232"/>
    </row>
    <row r="3" spans="1:37" ht="26.25" customHeight="1">
      <c r="A3" s="430"/>
      <c r="B3" s="24"/>
      <c r="C3" s="1313" t="s">
        <v>157</v>
      </c>
      <c r="D3" s="1313"/>
      <c r="E3" s="1313"/>
      <c r="F3" s="1313"/>
      <c r="G3" s="1313"/>
      <c r="H3" s="1313"/>
      <c r="I3" s="1313"/>
      <c r="J3" s="1313"/>
      <c r="K3" s="1313"/>
      <c r="L3" s="1313"/>
      <c r="M3" s="1313"/>
      <c r="N3" s="1313"/>
      <c r="O3" s="1313"/>
      <c r="P3" s="1313"/>
      <c r="Q3" s="1313"/>
      <c r="R3" s="1313"/>
      <c r="S3" s="1313"/>
      <c r="T3" s="1313"/>
      <c r="U3" s="1313"/>
      <c r="V3" s="1313"/>
      <c r="W3" s="1313"/>
      <c r="X3" s="1313"/>
      <c r="Y3" s="1334" t="s">
        <v>1128</v>
      </c>
      <c r="Z3" s="1334"/>
      <c r="AA3" s="1334"/>
      <c r="AB3" s="1335"/>
      <c r="AC3" s="1333" t="str">
        <f>IF(初期入力!G2="",IF(初期入力!G1="","令和　 年　 月　 日",初期入力!G1),初期入力!G2)</f>
        <v>令和　 年　 月　 日</v>
      </c>
      <c r="AD3" s="1333"/>
      <c r="AE3" s="1333"/>
      <c r="AF3" s="1333"/>
      <c r="AG3" s="1333"/>
      <c r="AH3" s="1333"/>
      <c r="AI3" s="1333"/>
      <c r="AJ3" s="1333"/>
      <c r="AK3" s="1333"/>
    </row>
    <row r="4" spans="1:37" ht="26.25" customHeight="1">
      <c r="A4" s="24"/>
      <c r="B4" s="24"/>
      <c r="C4" s="24"/>
      <c r="D4" s="24"/>
      <c r="E4" s="24"/>
      <c r="F4" s="24"/>
      <c r="G4" s="24"/>
      <c r="H4" s="24"/>
      <c r="I4" s="1239">
        <f ca="1">IF(初期入力!G1="",TODAY(),初期入力!G1)</f>
        <v>45016</v>
      </c>
      <c r="J4" s="1239"/>
      <c r="K4" s="1239"/>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20.25" customHeight="1">
      <c r="A5" s="24"/>
      <c r="B5" s="519" t="s">
        <v>1130</v>
      </c>
      <c r="C5" s="1296" t="str">
        <f>初期入力!B1&amp;""</f>
        <v>現場</v>
      </c>
      <c r="D5" s="1296"/>
      <c r="E5" s="1296"/>
      <c r="F5" s="1296"/>
      <c r="G5" s="24"/>
      <c r="H5" s="1298" t="s">
        <v>200</v>
      </c>
      <c r="I5" s="1298"/>
      <c r="J5" s="1298"/>
      <c r="K5" s="1298"/>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ht="21.75" customHeight="1">
      <c r="A6" s="24"/>
      <c r="B6" s="519" t="s">
        <v>1129</v>
      </c>
      <c r="C6" s="1289" t="str">
        <f>初期入力!B2&amp;""</f>
        <v/>
      </c>
      <c r="D6" s="1289"/>
      <c r="E6" s="1289"/>
      <c r="F6" s="1289"/>
      <c r="G6" s="24"/>
      <c r="H6" s="1298"/>
      <c r="I6" s="1298"/>
      <c r="J6" s="1298"/>
      <c r="K6" s="1298"/>
      <c r="L6" s="24"/>
      <c r="M6" s="24"/>
      <c r="N6" s="24"/>
      <c r="O6" s="24"/>
      <c r="P6" s="24"/>
      <c r="Q6" s="24"/>
      <c r="R6" s="24"/>
      <c r="S6" s="24"/>
      <c r="T6" s="24"/>
      <c r="U6" s="24"/>
      <c r="V6" s="24"/>
      <c r="W6" s="24"/>
      <c r="X6" s="24"/>
      <c r="Y6" s="24"/>
      <c r="Z6" s="24"/>
      <c r="AA6" s="24"/>
      <c r="AB6" s="24"/>
      <c r="AC6" s="24"/>
      <c r="AD6" s="24"/>
      <c r="AE6" s="24"/>
      <c r="AF6" s="24"/>
      <c r="AG6" s="24"/>
      <c r="AH6" s="24"/>
      <c r="AI6" s="24"/>
      <c r="AJ6" s="24"/>
      <c r="AK6" s="24"/>
    </row>
    <row r="7" spans="1:37" ht="22.5" customHeight="1">
      <c r="A7" s="24"/>
      <c r="B7" s="520" t="s">
        <v>13</v>
      </c>
      <c r="C7" s="1297" t="str">
        <f>初期入力!E33&amp;""</f>
        <v/>
      </c>
      <c r="D7" s="1297"/>
      <c r="E7" s="1297"/>
      <c r="F7" s="1297"/>
      <c r="G7" s="24"/>
      <c r="H7" s="1298"/>
      <c r="I7" s="1298"/>
      <c r="J7" s="1298"/>
      <c r="K7" s="1298"/>
      <c r="L7" s="24"/>
      <c r="M7" s="24"/>
      <c r="N7" s="24"/>
      <c r="O7" s="24"/>
      <c r="P7" s="24"/>
      <c r="Q7" s="24"/>
      <c r="R7" s="24"/>
      <c r="S7" s="24"/>
      <c r="T7" s="24"/>
      <c r="U7" s="24"/>
      <c r="V7" s="24"/>
      <c r="W7" s="24"/>
      <c r="X7" s="24"/>
      <c r="Y7" s="24"/>
      <c r="Z7" s="24"/>
      <c r="AA7" s="24"/>
      <c r="AB7" s="24"/>
      <c r="AC7" s="24"/>
      <c r="AD7" s="24"/>
      <c r="AE7" s="24"/>
      <c r="AF7" s="24"/>
      <c r="AG7" s="24"/>
      <c r="AH7" s="24"/>
      <c r="AI7" s="24"/>
      <c r="AJ7" s="24"/>
      <c r="AK7" s="24"/>
    </row>
    <row r="8" spans="1:37" ht="26.25" customHeight="1">
      <c r="A8" s="24"/>
      <c r="B8" s="24"/>
      <c r="C8" s="24"/>
      <c r="D8" s="24"/>
      <c r="E8" s="24"/>
      <c r="F8" s="24"/>
      <c r="G8" s="24"/>
      <c r="H8" s="24"/>
      <c r="I8" s="1152" t="s">
        <v>1131</v>
      </c>
      <c r="J8" s="1031" t="str">
        <f>初期入力!F5&amp;""</f>
        <v/>
      </c>
      <c r="K8" s="1031"/>
      <c r="L8" s="1031"/>
      <c r="M8" s="24"/>
      <c r="N8" s="24"/>
      <c r="O8" s="24"/>
      <c r="P8" s="83" t="s">
        <v>891</v>
      </c>
      <c r="Q8" s="119" t="str">
        <f>IF(初期入力!H1=1,"",初期入力!H1)&amp;""</f>
        <v/>
      </c>
      <c r="R8" s="83" t="s">
        <v>892</v>
      </c>
      <c r="S8" s="83"/>
      <c r="T8" s="687" t="s">
        <v>1132</v>
      </c>
      <c r="U8" s="672"/>
      <c r="V8" s="672"/>
      <c r="W8" s="672"/>
      <c r="X8" s="1336" t="str">
        <f>IF(初期入力!H1=1,"",IF(初期入力!H1=2,初期入力!G5,IF(初期入力!H1=3,初期入力!H5,IF(初期入力!H1=4,初期入力!I5,""))))&amp;""</f>
        <v/>
      </c>
      <c r="Y8" s="1336"/>
      <c r="Z8" s="1336"/>
      <c r="AA8" s="1336"/>
      <c r="AB8" s="1336"/>
      <c r="AC8" s="1336"/>
      <c r="AD8" s="1336"/>
      <c r="AE8" s="1336"/>
      <c r="AF8" s="1336"/>
      <c r="AG8" s="1336"/>
      <c r="AH8" s="1336"/>
      <c r="AI8" s="1336"/>
      <c r="AJ8" s="1336"/>
      <c r="AK8" s="24"/>
    </row>
    <row r="9" spans="1:37" ht="15" customHeight="1">
      <c r="A9" s="24"/>
      <c r="B9" s="24"/>
      <c r="C9" s="24"/>
      <c r="D9" s="24"/>
      <c r="E9" s="24"/>
      <c r="F9" s="24"/>
      <c r="G9" s="24"/>
      <c r="H9" s="24"/>
      <c r="I9" s="1152"/>
      <c r="J9" s="1182" t="str">
        <f>初期入力!F6&amp;""</f>
        <v/>
      </c>
      <c r="K9" s="1182"/>
      <c r="L9" s="1182"/>
      <c r="M9" s="24" t="s">
        <v>743</v>
      </c>
      <c r="N9" s="24"/>
      <c r="O9" s="24"/>
      <c r="P9" s="83"/>
      <c r="Q9" s="488"/>
      <c r="R9" s="83"/>
      <c r="S9" s="83"/>
      <c r="T9" s="672"/>
      <c r="U9" s="672"/>
      <c r="V9" s="672"/>
      <c r="W9" s="672"/>
      <c r="X9" s="1182" t="str">
        <f>IF(初期入力!H1=1,"",IF(初期入力!H1=2,初期入力!G6,IF(初期入力!H1=3,初期入力!H6,IF(初期入力!H1=4,初期入力!I6,""))))&amp;""</f>
        <v/>
      </c>
      <c r="Y9" s="1182"/>
      <c r="Z9" s="1182"/>
      <c r="AA9" s="1182"/>
      <c r="AB9" s="1182"/>
      <c r="AC9" s="1182"/>
      <c r="AD9" s="1182"/>
      <c r="AE9" s="1182"/>
      <c r="AF9" s="1182"/>
      <c r="AG9" s="1182"/>
      <c r="AH9" s="1182"/>
      <c r="AI9" s="1182"/>
      <c r="AJ9" s="1182"/>
      <c r="AK9" s="86" t="s">
        <v>743</v>
      </c>
    </row>
    <row r="10" spans="1:37" ht="22.5" customHeight="1">
      <c r="A10" s="24"/>
      <c r="B10" s="24"/>
      <c r="C10" s="24"/>
      <c r="D10" s="24"/>
      <c r="E10" s="24"/>
      <c r="F10" s="24"/>
      <c r="G10" s="24"/>
      <c r="H10" s="24"/>
      <c r="I10" s="1293" t="s">
        <v>1148</v>
      </c>
      <c r="J10" s="1293"/>
      <c r="K10" s="1293"/>
      <c r="L10" s="1293"/>
      <c r="M10" s="463"/>
      <c r="N10" s="430"/>
      <c r="O10" s="430"/>
      <c r="P10" s="127"/>
      <c r="Q10" s="1293" t="s">
        <v>1149</v>
      </c>
      <c r="R10" s="1293"/>
      <c r="S10" s="1293"/>
      <c r="T10" s="1293"/>
      <c r="U10" s="1293"/>
      <c r="V10" s="1293"/>
      <c r="W10" s="1293"/>
      <c r="X10" s="1293"/>
      <c r="Y10" s="1293"/>
      <c r="Z10" s="1293"/>
      <c r="AA10" s="1293"/>
      <c r="AB10" s="1293"/>
      <c r="AC10" s="1293"/>
      <c r="AD10" s="1293"/>
      <c r="AE10" s="1293"/>
      <c r="AF10" s="1293"/>
      <c r="AG10" s="1293"/>
      <c r="AH10" s="1293"/>
      <c r="AI10" s="1293"/>
      <c r="AJ10" s="1293"/>
      <c r="AK10" s="86"/>
    </row>
    <row r="11" spans="1:37" ht="9"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row>
    <row r="12" spans="1:37" ht="7.5" customHeight="1">
      <c r="A12" s="1258" t="s">
        <v>83</v>
      </c>
      <c r="B12" s="1260" t="s">
        <v>210</v>
      </c>
      <c r="C12" s="1183" t="s">
        <v>208</v>
      </c>
      <c r="D12" s="1186" t="s">
        <v>32</v>
      </c>
      <c r="E12" s="1189" t="s">
        <v>14</v>
      </c>
      <c r="F12" s="1189" t="s">
        <v>15</v>
      </c>
      <c r="G12" s="1299" t="s">
        <v>205</v>
      </c>
      <c r="H12" s="1307" t="s">
        <v>866</v>
      </c>
      <c r="I12" s="1303" t="s">
        <v>16</v>
      </c>
      <c r="J12" s="1304" t="s">
        <v>34</v>
      </c>
      <c r="K12" s="1303" t="s">
        <v>78</v>
      </c>
      <c r="L12" s="1310" t="s">
        <v>1064</v>
      </c>
      <c r="M12" s="1314" t="s">
        <v>1126</v>
      </c>
      <c r="N12" s="1189" t="s">
        <v>213</v>
      </c>
      <c r="O12" s="934"/>
      <c r="P12" s="934"/>
      <c r="Q12" s="934"/>
      <c r="R12" s="934"/>
      <c r="S12" s="934"/>
      <c r="T12" s="934"/>
      <c r="U12" s="934"/>
      <c r="V12" s="934"/>
      <c r="W12" s="934"/>
      <c r="X12" s="934"/>
      <c r="Y12" s="934"/>
      <c r="Z12" s="934"/>
      <c r="AA12" s="934"/>
      <c r="AB12" s="935"/>
      <c r="AC12" s="1189" t="s">
        <v>36</v>
      </c>
      <c r="AD12" s="934"/>
      <c r="AE12" s="934"/>
      <c r="AF12" s="934"/>
      <c r="AG12" s="934"/>
      <c r="AH12" s="935"/>
      <c r="AI12" s="1318" t="s">
        <v>1133</v>
      </c>
      <c r="AJ12" s="1319"/>
      <c r="AK12" s="1320"/>
    </row>
    <row r="13" spans="1:37" ht="7.5" customHeight="1">
      <c r="A13" s="857"/>
      <c r="B13" s="1261"/>
      <c r="C13" s="1184"/>
      <c r="D13" s="1187"/>
      <c r="E13" s="936"/>
      <c r="F13" s="936"/>
      <c r="G13" s="1300"/>
      <c r="H13" s="1308"/>
      <c r="I13" s="1294"/>
      <c r="J13" s="1305"/>
      <c r="K13" s="1294"/>
      <c r="L13" s="1311"/>
      <c r="M13" s="1315"/>
      <c r="N13" s="936"/>
      <c r="O13" s="937"/>
      <c r="P13" s="937"/>
      <c r="Q13" s="937"/>
      <c r="R13" s="937"/>
      <c r="S13" s="937"/>
      <c r="T13" s="937"/>
      <c r="U13" s="937"/>
      <c r="V13" s="937"/>
      <c r="W13" s="937"/>
      <c r="X13" s="937"/>
      <c r="Y13" s="937"/>
      <c r="Z13" s="937"/>
      <c r="AA13" s="937"/>
      <c r="AB13" s="938"/>
      <c r="AC13" s="936"/>
      <c r="AD13" s="937"/>
      <c r="AE13" s="937"/>
      <c r="AF13" s="937"/>
      <c r="AG13" s="937"/>
      <c r="AH13" s="938"/>
      <c r="AI13" s="1321"/>
      <c r="AJ13" s="1322"/>
      <c r="AK13" s="1323"/>
    </row>
    <row r="14" spans="1:37" ht="7.5" customHeight="1">
      <c r="A14" s="857"/>
      <c r="B14" s="1290" t="s">
        <v>209</v>
      </c>
      <c r="C14" s="1184"/>
      <c r="D14" s="1187"/>
      <c r="E14" s="939"/>
      <c r="F14" s="939"/>
      <c r="G14" s="1301"/>
      <c r="H14" s="1309"/>
      <c r="I14" s="1295"/>
      <c r="J14" s="1305"/>
      <c r="K14" s="1295"/>
      <c r="L14" s="1310" t="s">
        <v>1065</v>
      </c>
      <c r="M14" s="1314" t="s">
        <v>1127</v>
      </c>
      <c r="N14" s="939"/>
      <c r="O14" s="940"/>
      <c r="P14" s="940"/>
      <c r="Q14" s="940"/>
      <c r="R14" s="940"/>
      <c r="S14" s="940"/>
      <c r="T14" s="940"/>
      <c r="U14" s="940"/>
      <c r="V14" s="940"/>
      <c r="W14" s="940"/>
      <c r="X14" s="940"/>
      <c r="Y14" s="940"/>
      <c r="Z14" s="940"/>
      <c r="AA14" s="940"/>
      <c r="AB14" s="941"/>
      <c r="AC14" s="939"/>
      <c r="AD14" s="940"/>
      <c r="AE14" s="940"/>
      <c r="AF14" s="940"/>
      <c r="AG14" s="940"/>
      <c r="AH14" s="941"/>
      <c r="AI14" s="1321"/>
      <c r="AJ14" s="1322"/>
      <c r="AK14" s="1323"/>
    </row>
    <row r="15" spans="1:37" ht="7.5" customHeight="1">
      <c r="A15" s="857"/>
      <c r="B15" s="1291"/>
      <c r="C15" s="1184"/>
      <c r="D15" s="1187"/>
      <c r="E15" s="936" t="s">
        <v>17</v>
      </c>
      <c r="F15" s="936" t="s">
        <v>207</v>
      </c>
      <c r="G15" s="1292" t="s">
        <v>206</v>
      </c>
      <c r="H15" s="1302" t="s">
        <v>867</v>
      </c>
      <c r="I15" s="1294" t="s">
        <v>211</v>
      </c>
      <c r="J15" s="1305"/>
      <c r="K15" s="1294" t="s">
        <v>212</v>
      </c>
      <c r="L15" s="1311"/>
      <c r="M15" s="1315"/>
      <c r="N15" s="1285" t="s">
        <v>79</v>
      </c>
      <c r="O15" s="1286"/>
      <c r="P15" s="1286"/>
      <c r="Q15" s="1286"/>
      <c r="R15" s="1286"/>
      <c r="S15" s="1189" t="s">
        <v>214</v>
      </c>
      <c r="T15" s="934"/>
      <c r="U15" s="934"/>
      <c r="V15" s="934"/>
      <c r="W15" s="935"/>
      <c r="X15" s="937" t="s">
        <v>215</v>
      </c>
      <c r="Y15" s="937"/>
      <c r="Z15" s="937"/>
      <c r="AA15" s="937"/>
      <c r="AB15" s="938"/>
      <c r="AC15" s="1192" t="s">
        <v>204</v>
      </c>
      <c r="AD15" s="1193"/>
      <c r="AE15" s="1193"/>
      <c r="AF15" s="1193"/>
      <c r="AG15" s="1193"/>
      <c r="AH15" s="1194"/>
      <c r="AI15" s="1321"/>
      <c r="AJ15" s="1322"/>
      <c r="AK15" s="1323"/>
    </row>
    <row r="16" spans="1:37" ht="7.5" customHeight="1">
      <c r="A16" s="857"/>
      <c r="B16" s="1292" t="s">
        <v>1060</v>
      </c>
      <c r="C16" s="1184"/>
      <c r="D16" s="1187"/>
      <c r="E16" s="936"/>
      <c r="F16" s="936"/>
      <c r="G16" s="1292"/>
      <c r="H16" s="1193"/>
      <c r="I16" s="1294"/>
      <c r="J16" s="1305"/>
      <c r="K16" s="1294"/>
      <c r="L16" s="1310" t="s">
        <v>1066</v>
      </c>
      <c r="M16" s="1316"/>
      <c r="N16" s="1285"/>
      <c r="O16" s="1286"/>
      <c r="P16" s="1286"/>
      <c r="Q16" s="1286"/>
      <c r="R16" s="1286"/>
      <c r="S16" s="936"/>
      <c r="T16" s="937"/>
      <c r="U16" s="937"/>
      <c r="V16" s="937"/>
      <c r="W16" s="938"/>
      <c r="X16" s="937"/>
      <c r="Y16" s="937"/>
      <c r="Z16" s="937"/>
      <c r="AA16" s="937"/>
      <c r="AB16" s="938"/>
      <c r="AC16" s="1192"/>
      <c r="AD16" s="1193"/>
      <c r="AE16" s="1193"/>
      <c r="AF16" s="1193"/>
      <c r="AG16" s="1193"/>
      <c r="AH16" s="1194"/>
      <c r="AI16" s="1321"/>
      <c r="AJ16" s="1322"/>
      <c r="AK16" s="1323"/>
    </row>
    <row r="17" spans="1:37" ht="7.5" customHeight="1">
      <c r="A17" s="1259"/>
      <c r="B17" s="1291"/>
      <c r="C17" s="1185"/>
      <c r="D17" s="1188"/>
      <c r="E17" s="939"/>
      <c r="F17" s="939"/>
      <c r="G17" s="1291"/>
      <c r="H17" s="1196"/>
      <c r="I17" s="1295"/>
      <c r="J17" s="1306"/>
      <c r="K17" s="1295"/>
      <c r="L17" s="1311"/>
      <c r="M17" s="1317"/>
      <c r="N17" s="1287"/>
      <c r="O17" s="1288"/>
      <c r="P17" s="1288"/>
      <c r="Q17" s="1288"/>
      <c r="R17" s="1288"/>
      <c r="S17" s="939"/>
      <c r="T17" s="940"/>
      <c r="U17" s="940"/>
      <c r="V17" s="940"/>
      <c r="W17" s="941"/>
      <c r="X17" s="940"/>
      <c r="Y17" s="940"/>
      <c r="Z17" s="940"/>
      <c r="AA17" s="940"/>
      <c r="AB17" s="941"/>
      <c r="AC17" s="1195"/>
      <c r="AD17" s="1196"/>
      <c r="AE17" s="1196"/>
      <c r="AF17" s="1196"/>
      <c r="AG17" s="1196"/>
      <c r="AH17" s="1197"/>
      <c r="AI17" s="1324"/>
      <c r="AJ17" s="1325"/>
      <c r="AK17" s="1326"/>
    </row>
    <row r="18" spans="1:37" ht="8.25" customHeight="1">
      <c r="A18" s="1200">
        <v>1</v>
      </c>
      <c r="B18" s="1265" t="str">
        <f>IFERROR(VLOOKUP('5簡'!$A17,作業員情報!$A$4:$AE$53,4,0)&amp;" "&amp;VLOOKUP('5簡'!$A17,作業員情報!$A$4:$AE$53,5,0),"")</f>
        <v xml:space="preserve"> </v>
      </c>
      <c r="C18" s="1156" t="str">
        <f>IFERROR(VLOOKUP('5簡'!$A17,作業員情報!$A$4:$AE$53,7,0),"")&amp;""</f>
        <v/>
      </c>
      <c r="D18" s="1206" t="str">
        <f>IFERROR(VLOOKUP('5簡'!$A17,作業員情報!$A$4:$AE$53,8,0),"")&amp;""</f>
        <v/>
      </c>
      <c r="E18" s="1262">
        <f>IFERROR(VLOOKUP('5簡'!$A17,作業員情報!$A$4:$AE$53,20,0),"")</f>
        <v>0</v>
      </c>
      <c r="F18" s="1262">
        <f>IFERROR(VLOOKUP('5簡'!$A17,作業員情報!$A$4:$AE$53,9,0),"")</f>
        <v>0</v>
      </c>
      <c r="G18" s="1156" t="str">
        <f>IFERROR(VLOOKUP('5簡'!$A17,作業員情報!$A$4:$AE$53,22,0)&amp;VLOOKUP('5簡'!$A17,作業員情報!$A$4:$AE$53,23,0),"")</f>
        <v/>
      </c>
      <c r="H18" s="1156" t="str">
        <f>IFERROR(VLOOKUP('5簡'!$A17,作業員情報!$A$4:$AE$53,24,0),"")&amp;""</f>
        <v/>
      </c>
      <c r="I18" s="1262">
        <f>IFERROR(VLOOKUP('5簡'!$A17,作業員情報!$A$4:$AE$53,27,0),"")</f>
        <v>0</v>
      </c>
      <c r="J18" s="1274" t="str">
        <f>IFERROR(VLOOKUP('5簡'!$A17,作業員情報!$A$4:$AE$53,29,0),"")&amp;""</f>
        <v/>
      </c>
      <c r="K18" s="1262">
        <f>IFERROR(VLOOKUP('5簡'!$A17,作業員情報!$A$4:$AE$53,30,0),"")</f>
        <v>0</v>
      </c>
      <c r="L18" s="1156" t="str">
        <f>IFERROR(VLOOKUP('5簡'!$A17,作業員情報!$A$4:$AE$53,11,0),"")&amp;""</f>
        <v/>
      </c>
      <c r="M18" s="1156" t="str">
        <f>IFERROR(VLOOKUP('5簡'!$A17,作業員情報!$A$4:$AE$53,18,0),"")&amp;""</f>
        <v/>
      </c>
      <c r="N18" s="1166" t="str">
        <f>IFERROR(VLOOKUP('5簡'!$A17,作業員情報!$A$4:$AE$53,15,0),"")&amp;""</f>
        <v/>
      </c>
      <c r="O18" s="1167"/>
      <c r="P18" s="1167"/>
      <c r="Q18" s="1167"/>
      <c r="R18" s="1280"/>
      <c r="S18" s="1216" t="str">
        <f>IFERROR(VLOOKUP('5簡'!$A17,作業員情報!$A$4:$AE$53,16,0),"")&amp;""</f>
        <v/>
      </c>
      <c r="T18" s="1217"/>
      <c r="U18" s="1217"/>
      <c r="V18" s="1217"/>
      <c r="W18" s="1218"/>
      <c r="X18" s="1216" t="str">
        <f>IFERROR(VLOOKUP('5簡'!$A17,作業員情報!$A$4:$AE$53,17,0),"")&amp;""</f>
        <v/>
      </c>
      <c r="Y18" s="1217"/>
      <c r="Z18" s="1217"/>
      <c r="AA18" s="1217"/>
      <c r="AB18" s="1218"/>
      <c r="AC18" s="1172" t="s">
        <v>888</v>
      </c>
      <c r="AD18" s="1173"/>
      <c r="AE18" s="1173"/>
      <c r="AF18" s="1173"/>
      <c r="AG18" s="1173"/>
      <c r="AH18" s="1174"/>
      <c r="AI18" s="1172" t="s">
        <v>1134</v>
      </c>
      <c r="AJ18" s="1173"/>
      <c r="AK18" s="1174"/>
    </row>
    <row r="19" spans="1:37" ht="8.25" customHeight="1">
      <c r="A19" s="1201"/>
      <c r="B19" s="1266"/>
      <c r="C19" s="1157"/>
      <c r="D19" s="1207"/>
      <c r="E19" s="1263"/>
      <c r="F19" s="1263"/>
      <c r="G19" s="1157"/>
      <c r="H19" s="1157"/>
      <c r="I19" s="1263"/>
      <c r="J19" s="1275"/>
      <c r="K19" s="1263"/>
      <c r="L19" s="1158"/>
      <c r="M19" s="1158"/>
      <c r="N19" s="1168"/>
      <c r="O19" s="1169"/>
      <c r="P19" s="1169"/>
      <c r="Q19" s="1169"/>
      <c r="R19" s="1281"/>
      <c r="S19" s="1219"/>
      <c r="T19" s="1220"/>
      <c r="U19" s="1220"/>
      <c r="V19" s="1220"/>
      <c r="W19" s="1221"/>
      <c r="X19" s="1219"/>
      <c r="Y19" s="1220"/>
      <c r="Z19" s="1220"/>
      <c r="AA19" s="1220"/>
      <c r="AB19" s="1221"/>
      <c r="AC19" s="1175"/>
      <c r="AD19" s="1176"/>
      <c r="AE19" s="1176"/>
      <c r="AF19" s="1176"/>
      <c r="AG19" s="1176"/>
      <c r="AH19" s="1177"/>
      <c r="AI19" s="1175"/>
      <c r="AJ19" s="1176"/>
      <c r="AK19" s="1177"/>
    </row>
    <row r="20" spans="1:37" ht="8.25" customHeight="1">
      <c r="A20" s="1201"/>
      <c r="B20" s="1159" t="str">
        <f>IFERROR(VLOOKUP('5簡'!$A17,作業員情報!$A$4:$AE$53,2,0)&amp;VLOOKUP('5簡'!$A17,作業員情報!$A$4:$AE$53,3,0),"")</f>
        <v/>
      </c>
      <c r="C20" s="1157"/>
      <c r="D20" s="1207"/>
      <c r="E20" s="1264"/>
      <c r="F20" s="1264"/>
      <c r="G20" s="1158"/>
      <c r="H20" s="1158"/>
      <c r="I20" s="1264"/>
      <c r="J20" s="1275"/>
      <c r="K20" s="1264"/>
      <c r="L20" s="1156" t="str">
        <f>IFERROR(VLOOKUP('5簡'!$A17,作業員情報!$A$4:$AE$53,12,0),"")&amp;""</f>
        <v/>
      </c>
      <c r="M20" s="1156" t="str">
        <f>IFERROR(VLOOKUP('5簡'!$A17,作業員情報!$A$4:$AE$53,19,0),"")&amp;""</f>
        <v/>
      </c>
      <c r="N20" s="1168"/>
      <c r="O20" s="1169"/>
      <c r="P20" s="1169"/>
      <c r="Q20" s="1169"/>
      <c r="R20" s="1281"/>
      <c r="S20" s="1219"/>
      <c r="T20" s="1220"/>
      <c r="U20" s="1220"/>
      <c r="V20" s="1220"/>
      <c r="W20" s="1221"/>
      <c r="X20" s="1219"/>
      <c r="Y20" s="1220"/>
      <c r="Z20" s="1220"/>
      <c r="AA20" s="1220"/>
      <c r="AB20" s="1221"/>
      <c r="AC20" s="1178"/>
      <c r="AD20" s="1179"/>
      <c r="AE20" s="1179"/>
      <c r="AF20" s="1179"/>
      <c r="AG20" s="1179"/>
      <c r="AH20" s="1180"/>
      <c r="AI20" s="1175"/>
      <c r="AJ20" s="1176"/>
      <c r="AK20" s="1177"/>
    </row>
    <row r="21" spans="1:37" ht="8.25" customHeight="1">
      <c r="A21" s="1201"/>
      <c r="B21" s="1160"/>
      <c r="C21" s="1157"/>
      <c r="D21" s="1207"/>
      <c r="E21" s="1268">
        <f>IFERROR(VLOOKUP('5簡'!$A17,作業員情報!$A$4:$AE$53,21,0),"")</f>
        <v>0</v>
      </c>
      <c r="F21" s="1271" t="str">
        <f ca="1">IFERROR(VLOOKUP('5簡'!$A17,作業員情報!$A$4:$AE$53,10,0),"")</f>
        <v/>
      </c>
      <c r="G21" s="1156" t="str">
        <f>IFERROR(VLOOKUP('5簡'!$A17,作業員情報!$A$4:$AE$53,25,0),"")&amp;""</f>
        <v/>
      </c>
      <c r="H21" s="1156" t="str">
        <f>IFERROR(VLOOKUP('5簡'!$A17,作業員情報!$A$4:$AE$53,26,0),"")&amp;""</f>
        <v/>
      </c>
      <c r="I21" s="1156" t="str">
        <f>IFERROR(VLOOKUP('5簡'!$A17,作業員情報!$A$4:$AE$53,28,0),"")&amp;""</f>
        <v/>
      </c>
      <c r="J21" s="1275"/>
      <c r="K21" s="1156" t="str">
        <f>IFERROR(VLOOKUP('5簡'!$A17,作業員情報!$A$4:$AE$53,31,0),"")&amp;""</f>
        <v/>
      </c>
      <c r="L21" s="1158"/>
      <c r="M21" s="1158"/>
      <c r="N21" s="1168"/>
      <c r="O21" s="1169"/>
      <c r="P21" s="1169"/>
      <c r="Q21" s="1169"/>
      <c r="R21" s="1281"/>
      <c r="S21" s="1219"/>
      <c r="T21" s="1220"/>
      <c r="U21" s="1220"/>
      <c r="V21" s="1220"/>
      <c r="W21" s="1221"/>
      <c r="X21" s="1219"/>
      <c r="Y21" s="1220"/>
      <c r="Z21" s="1220"/>
      <c r="AA21" s="1220"/>
      <c r="AB21" s="1221"/>
      <c r="AC21" s="1172" t="s">
        <v>889</v>
      </c>
      <c r="AD21" s="1173"/>
      <c r="AE21" s="1173"/>
      <c r="AF21" s="1173"/>
      <c r="AG21" s="1173"/>
      <c r="AH21" s="1174"/>
      <c r="AI21" s="1175" t="s">
        <v>1135</v>
      </c>
      <c r="AJ21" s="1176"/>
      <c r="AK21" s="1177"/>
    </row>
    <row r="22" spans="1:37" ht="8.25" customHeight="1">
      <c r="A22" s="1201"/>
      <c r="B22" s="1267" t="str">
        <f>IFERROR(VLOOKUP('5簡'!$A17,作業員情報!$A$4:$AE$53,6,0),"")&amp;""</f>
        <v/>
      </c>
      <c r="C22" s="1157"/>
      <c r="D22" s="1207"/>
      <c r="E22" s="1269"/>
      <c r="F22" s="1272"/>
      <c r="G22" s="1157"/>
      <c r="H22" s="1157"/>
      <c r="I22" s="1157"/>
      <c r="J22" s="1275"/>
      <c r="K22" s="1157"/>
      <c r="L22" s="1156" t="str">
        <f>IFERROR(VLOOKUP('5簡'!$A17,作業員情報!$A$4:$AE$53,13,0),"")&amp;""</f>
        <v/>
      </c>
      <c r="M22" s="1156" t="str">
        <f>IFERROR(VLOOKUP('5簡'!$A17,作業員情報!$A$4:$AE$53,14,0),"")&amp;""</f>
        <v/>
      </c>
      <c r="N22" s="1168"/>
      <c r="O22" s="1169"/>
      <c r="P22" s="1169"/>
      <c r="Q22" s="1169"/>
      <c r="R22" s="1281"/>
      <c r="S22" s="1219"/>
      <c r="T22" s="1220"/>
      <c r="U22" s="1220"/>
      <c r="V22" s="1220"/>
      <c r="W22" s="1221"/>
      <c r="X22" s="1219"/>
      <c r="Y22" s="1220"/>
      <c r="Z22" s="1220"/>
      <c r="AA22" s="1220"/>
      <c r="AB22" s="1221"/>
      <c r="AC22" s="1175"/>
      <c r="AD22" s="1176"/>
      <c r="AE22" s="1176"/>
      <c r="AF22" s="1176"/>
      <c r="AG22" s="1176"/>
      <c r="AH22" s="1177"/>
      <c r="AI22" s="1175"/>
      <c r="AJ22" s="1176"/>
      <c r="AK22" s="1177"/>
    </row>
    <row r="23" spans="1:37" ht="8.25" customHeight="1">
      <c r="A23" s="1202"/>
      <c r="B23" s="1155"/>
      <c r="C23" s="1158"/>
      <c r="D23" s="1208"/>
      <c r="E23" s="1270"/>
      <c r="F23" s="1273"/>
      <c r="G23" s="1158"/>
      <c r="H23" s="1158"/>
      <c r="I23" s="1158"/>
      <c r="J23" s="1276"/>
      <c r="K23" s="1158"/>
      <c r="L23" s="1158"/>
      <c r="M23" s="1158"/>
      <c r="N23" s="1282"/>
      <c r="O23" s="1283"/>
      <c r="P23" s="1283"/>
      <c r="Q23" s="1283"/>
      <c r="R23" s="1284"/>
      <c r="S23" s="1277"/>
      <c r="T23" s="1278"/>
      <c r="U23" s="1278"/>
      <c r="V23" s="1278"/>
      <c r="W23" s="1279"/>
      <c r="X23" s="1277"/>
      <c r="Y23" s="1278"/>
      <c r="Z23" s="1278"/>
      <c r="AA23" s="1278"/>
      <c r="AB23" s="1279"/>
      <c r="AC23" s="1178"/>
      <c r="AD23" s="1179"/>
      <c r="AE23" s="1179"/>
      <c r="AF23" s="1179"/>
      <c r="AG23" s="1179"/>
      <c r="AH23" s="1180"/>
      <c r="AI23" s="1337"/>
      <c r="AJ23" s="1338"/>
      <c r="AK23" s="1339"/>
    </row>
    <row r="24" spans="1:37" ht="8.25" customHeight="1">
      <c r="A24" s="1200">
        <f>A18+1</f>
        <v>2</v>
      </c>
      <c r="B24" s="1265" t="str">
        <f>IFERROR(VLOOKUP('5簡'!$A23,作業員情報!$A$4:$AE$53,4,0)&amp;" "&amp;VLOOKUP('5簡'!$A23,作業員情報!$A$4:$AE$53,5,0),"")</f>
        <v xml:space="preserve"> </v>
      </c>
      <c r="C24" s="1156" t="str">
        <f>IFERROR(VLOOKUP('5簡'!$A23,作業員情報!$A$4:$AE$53,7,0),"")&amp;""</f>
        <v/>
      </c>
      <c r="D24" s="1206" t="str">
        <f>IFERROR(VLOOKUP('5簡'!$A23,作業員情報!$A$4:$AE$53,8,0),"")&amp;""</f>
        <v/>
      </c>
      <c r="E24" s="1262">
        <f>IFERROR(VLOOKUP('5簡'!$A23,作業員情報!$A$4:$AE$53,20,0),"")</f>
        <v>0</v>
      </c>
      <c r="F24" s="1262">
        <f>IFERROR(VLOOKUP('5簡'!$A23,作業員情報!$A$4:$AE$53,9,0),"")</f>
        <v>0</v>
      </c>
      <c r="G24" s="1156" t="str">
        <f>IFERROR(VLOOKUP('5簡'!$A23,作業員情報!$A$4:$AE$53,22,0)&amp;VLOOKUP('5簡'!$A23,作業員情報!$A$4:$AE$53,23,0),"")</f>
        <v/>
      </c>
      <c r="H24" s="1156" t="str">
        <f>IFERROR(VLOOKUP('5簡'!$A23,作業員情報!$A$4:$AE$53,24,0),"")&amp;""</f>
        <v/>
      </c>
      <c r="I24" s="1262">
        <f>IFERROR(VLOOKUP('5簡'!$A23,作業員情報!$A$4:$AE$53,27,0),"")</f>
        <v>0</v>
      </c>
      <c r="J24" s="1274" t="str">
        <f>IFERROR(VLOOKUP('5簡'!$A23,作業員情報!$A$4:$AE$53,29,0),"")&amp;""</f>
        <v/>
      </c>
      <c r="K24" s="1262">
        <f>IFERROR(VLOOKUP('5簡'!$A23,作業員情報!$A$4:$AE$53,30,0),"")</f>
        <v>0</v>
      </c>
      <c r="L24" s="1156" t="str">
        <f>IFERROR(VLOOKUP('5簡'!$A23,作業員情報!$A$4:$AE$53,11,0),"")&amp;""</f>
        <v/>
      </c>
      <c r="M24" s="1156" t="str">
        <f>IFERROR(VLOOKUP('5簡'!$A23,作業員情報!$A$4:$AE$53,18,0),"")&amp;""</f>
        <v/>
      </c>
      <c r="N24" s="1166" t="str">
        <f>IFERROR(VLOOKUP('5簡'!$A23,作業員情報!$A$4:$AE$53,15,0),"")&amp;""</f>
        <v/>
      </c>
      <c r="O24" s="1167"/>
      <c r="P24" s="1167"/>
      <c r="Q24" s="1167"/>
      <c r="R24" s="1280"/>
      <c r="S24" s="1216" t="str">
        <f>IFERROR(VLOOKUP('5簡'!$A23,作業員情報!$A$4:$AE$53,16,0),"")&amp;""</f>
        <v/>
      </c>
      <c r="T24" s="1217"/>
      <c r="U24" s="1217"/>
      <c r="V24" s="1217"/>
      <c r="W24" s="1218"/>
      <c r="X24" s="1216" t="str">
        <f>IFERROR(VLOOKUP('5簡'!$A23,作業員情報!$A$4:$AE$53,17,0),"")&amp;""</f>
        <v/>
      </c>
      <c r="Y24" s="1217"/>
      <c r="Z24" s="1217"/>
      <c r="AA24" s="1217"/>
      <c r="AB24" s="1218"/>
      <c r="AC24" s="1172" t="s">
        <v>888</v>
      </c>
      <c r="AD24" s="1173"/>
      <c r="AE24" s="1173"/>
      <c r="AF24" s="1173"/>
      <c r="AG24" s="1173"/>
      <c r="AH24" s="1174"/>
      <c r="AI24" s="1172" t="s">
        <v>1134</v>
      </c>
      <c r="AJ24" s="1173"/>
      <c r="AK24" s="1174"/>
    </row>
    <row r="25" spans="1:37" ht="8.25" customHeight="1">
      <c r="A25" s="1201"/>
      <c r="B25" s="1266"/>
      <c r="C25" s="1157"/>
      <c r="D25" s="1207"/>
      <c r="E25" s="1263"/>
      <c r="F25" s="1263"/>
      <c r="G25" s="1157"/>
      <c r="H25" s="1157"/>
      <c r="I25" s="1263"/>
      <c r="J25" s="1275"/>
      <c r="K25" s="1263"/>
      <c r="L25" s="1158"/>
      <c r="M25" s="1158"/>
      <c r="N25" s="1168"/>
      <c r="O25" s="1169"/>
      <c r="P25" s="1169"/>
      <c r="Q25" s="1169"/>
      <c r="R25" s="1281"/>
      <c r="S25" s="1219"/>
      <c r="T25" s="1220"/>
      <c r="U25" s="1220"/>
      <c r="V25" s="1220"/>
      <c r="W25" s="1221"/>
      <c r="X25" s="1219"/>
      <c r="Y25" s="1220"/>
      <c r="Z25" s="1220"/>
      <c r="AA25" s="1220"/>
      <c r="AB25" s="1221"/>
      <c r="AC25" s="1175"/>
      <c r="AD25" s="1176"/>
      <c r="AE25" s="1176"/>
      <c r="AF25" s="1176"/>
      <c r="AG25" s="1176"/>
      <c r="AH25" s="1177"/>
      <c r="AI25" s="1175"/>
      <c r="AJ25" s="1176"/>
      <c r="AK25" s="1177"/>
    </row>
    <row r="26" spans="1:37" ht="8.25" customHeight="1">
      <c r="A26" s="1201"/>
      <c r="B26" s="1159" t="str">
        <f>IFERROR(VLOOKUP('5簡'!$A23,作業員情報!$A$4:$AE$53,2,0)&amp;VLOOKUP('5簡'!$A23,作業員情報!$A$4:$AE$53,3,0),"")</f>
        <v/>
      </c>
      <c r="C26" s="1157"/>
      <c r="D26" s="1207"/>
      <c r="E26" s="1264"/>
      <c r="F26" s="1264"/>
      <c r="G26" s="1158"/>
      <c r="H26" s="1158"/>
      <c r="I26" s="1264"/>
      <c r="J26" s="1275"/>
      <c r="K26" s="1264"/>
      <c r="L26" s="1156" t="str">
        <f>IFERROR(VLOOKUP('5簡'!$A23,作業員情報!$A$4:$AE$53,12,0),"")&amp;""</f>
        <v/>
      </c>
      <c r="M26" s="1156" t="str">
        <f>IFERROR(VLOOKUP('5簡'!$A23,作業員情報!$A$4:$AE$53,19,0),"")&amp;""</f>
        <v/>
      </c>
      <c r="N26" s="1168"/>
      <c r="O26" s="1169"/>
      <c r="P26" s="1169"/>
      <c r="Q26" s="1169"/>
      <c r="R26" s="1281"/>
      <c r="S26" s="1219"/>
      <c r="T26" s="1220"/>
      <c r="U26" s="1220"/>
      <c r="V26" s="1220"/>
      <c r="W26" s="1221"/>
      <c r="X26" s="1219"/>
      <c r="Y26" s="1220"/>
      <c r="Z26" s="1220"/>
      <c r="AA26" s="1220"/>
      <c r="AB26" s="1221"/>
      <c r="AC26" s="1178"/>
      <c r="AD26" s="1179"/>
      <c r="AE26" s="1179"/>
      <c r="AF26" s="1179"/>
      <c r="AG26" s="1179"/>
      <c r="AH26" s="1180"/>
      <c r="AI26" s="1175"/>
      <c r="AJ26" s="1176"/>
      <c r="AK26" s="1177"/>
    </row>
    <row r="27" spans="1:37" ht="8.25" customHeight="1">
      <c r="A27" s="1201"/>
      <c r="B27" s="1160"/>
      <c r="C27" s="1157"/>
      <c r="D27" s="1207"/>
      <c r="E27" s="1268">
        <f>IFERROR(VLOOKUP('5簡'!$A23,作業員情報!$A$4:$AE$53,21,0),"")</f>
        <v>0</v>
      </c>
      <c r="F27" s="1271" t="str">
        <f ca="1">IFERROR(VLOOKUP('5簡'!$A23,作業員情報!$A$4:$AE$53,10,0),"")</f>
        <v/>
      </c>
      <c r="G27" s="1156" t="str">
        <f>IFERROR(VLOOKUP('5簡'!$A23,作業員情報!$A$4:$AE$53,25,0),"")&amp;""</f>
        <v/>
      </c>
      <c r="H27" s="1156" t="str">
        <f>IFERROR(VLOOKUP('5簡'!$A23,作業員情報!$A$4:$AE$53,26,0),"")&amp;""</f>
        <v/>
      </c>
      <c r="I27" s="1156" t="str">
        <f>IFERROR(VLOOKUP('5簡'!$A23,作業員情報!$A$4:$AE$53,28,0),"")&amp;""</f>
        <v/>
      </c>
      <c r="J27" s="1275"/>
      <c r="K27" s="1156" t="str">
        <f>IFERROR(VLOOKUP('5簡'!$A23,作業員情報!$A$4:$AE$53,31,0),"")&amp;""</f>
        <v/>
      </c>
      <c r="L27" s="1158"/>
      <c r="M27" s="1158"/>
      <c r="N27" s="1168"/>
      <c r="O27" s="1169"/>
      <c r="P27" s="1169"/>
      <c r="Q27" s="1169"/>
      <c r="R27" s="1281"/>
      <c r="S27" s="1219"/>
      <c r="T27" s="1220"/>
      <c r="U27" s="1220"/>
      <c r="V27" s="1220"/>
      <c r="W27" s="1221"/>
      <c r="X27" s="1219"/>
      <c r="Y27" s="1220"/>
      <c r="Z27" s="1220"/>
      <c r="AA27" s="1220"/>
      <c r="AB27" s="1221"/>
      <c r="AC27" s="1172" t="s">
        <v>888</v>
      </c>
      <c r="AD27" s="1173"/>
      <c r="AE27" s="1173"/>
      <c r="AF27" s="1173"/>
      <c r="AG27" s="1173"/>
      <c r="AH27" s="1174"/>
      <c r="AI27" s="1175" t="s">
        <v>1135</v>
      </c>
      <c r="AJ27" s="1176"/>
      <c r="AK27" s="1177"/>
    </row>
    <row r="28" spans="1:37" ht="8.25" customHeight="1">
      <c r="A28" s="1201"/>
      <c r="B28" s="1267" t="str">
        <f>IFERROR(VLOOKUP('5簡'!$A23,作業員情報!$A$4:$AE$53,6,0),"")&amp;""</f>
        <v/>
      </c>
      <c r="C28" s="1157"/>
      <c r="D28" s="1207"/>
      <c r="E28" s="1269"/>
      <c r="F28" s="1272"/>
      <c r="G28" s="1157"/>
      <c r="H28" s="1157"/>
      <c r="I28" s="1157"/>
      <c r="J28" s="1275"/>
      <c r="K28" s="1157"/>
      <c r="L28" s="1156" t="str">
        <f>IFERROR(VLOOKUP('5簡'!$A23,作業員情報!$A$4:$AE$53,13,0),"")&amp;""</f>
        <v/>
      </c>
      <c r="M28" s="1156" t="str">
        <f>IFERROR(VLOOKUP('5簡'!$A23,作業員情報!$A$4:$AE$53,14,0),"")&amp;""</f>
        <v/>
      </c>
      <c r="N28" s="1168"/>
      <c r="O28" s="1169"/>
      <c r="P28" s="1169"/>
      <c r="Q28" s="1169"/>
      <c r="R28" s="1281"/>
      <c r="S28" s="1219"/>
      <c r="T28" s="1220"/>
      <c r="U28" s="1220"/>
      <c r="V28" s="1220"/>
      <c r="W28" s="1221"/>
      <c r="X28" s="1219"/>
      <c r="Y28" s="1220"/>
      <c r="Z28" s="1220"/>
      <c r="AA28" s="1220"/>
      <c r="AB28" s="1221"/>
      <c r="AC28" s="1175"/>
      <c r="AD28" s="1176"/>
      <c r="AE28" s="1176"/>
      <c r="AF28" s="1176"/>
      <c r="AG28" s="1176"/>
      <c r="AH28" s="1177"/>
      <c r="AI28" s="1175"/>
      <c r="AJ28" s="1176"/>
      <c r="AK28" s="1177"/>
    </row>
    <row r="29" spans="1:37" ht="8.25" customHeight="1">
      <c r="A29" s="1202"/>
      <c r="B29" s="1155"/>
      <c r="C29" s="1158"/>
      <c r="D29" s="1208"/>
      <c r="E29" s="1270"/>
      <c r="F29" s="1273"/>
      <c r="G29" s="1158"/>
      <c r="H29" s="1158"/>
      <c r="I29" s="1158"/>
      <c r="J29" s="1276"/>
      <c r="K29" s="1158"/>
      <c r="L29" s="1158"/>
      <c r="M29" s="1158"/>
      <c r="N29" s="1282"/>
      <c r="O29" s="1283"/>
      <c r="P29" s="1283"/>
      <c r="Q29" s="1283"/>
      <c r="R29" s="1284"/>
      <c r="S29" s="1277"/>
      <c r="T29" s="1278"/>
      <c r="U29" s="1278"/>
      <c r="V29" s="1278"/>
      <c r="W29" s="1279"/>
      <c r="X29" s="1277"/>
      <c r="Y29" s="1278"/>
      <c r="Z29" s="1278"/>
      <c r="AA29" s="1278"/>
      <c r="AB29" s="1279"/>
      <c r="AC29" s="1178"/>
      <c r="AD29" s="1179"/>
      <c r="AE29" s="1179"/>
      <c r="AF29" s="1179"/>
      <c r="AG29" s="1179"/>
      <c r="AH29" s="1180"/>
      <c r="AI29" s="1337"/>
      <c r="AJ29" s="1338"/>
      <c r="AK29" s="1339"/>
    </row>
    <row r="30" spans="1:37" ht="8.25" customHeight="1">
      <c r="A30" s="1200">
        <f>A24+1</f>
        <v>3</v>
      </c>
      <c r="B30" s="1265" t="str">
        <f>IFERROR(VLOOKUP('5簡'!$A29,作業員情報!$A$4:$AE$53,4,0)&amp;" "&amp;VLOOKUP('5簡'!$A29,作業員情報!$A$4:$AE$53,5,0),"")</f>
        <v xml:space="preserve"> </v>
      </c>
      <c r="C30" s="1156" t="str">
        <f>IFERROR(VLOOKUP('5簡'!$A29,作業員情報!$A$4:$AE$53,7,0),"")&amp;""</f>
        <v/>
      </c>
      <c r="D30" s="1206" t="str">
        <f>IFERROR(VLOOKUP('5簡'!$A29,作業員情報!$A$4:$AE$53,8,0),"")&amp;""</f>
        <v/>
      </c>
      <c r="E30" s="1262">
        <f>IFERROR(VLOOKUP('5簡'!$A29,作業員情報!$A$4:$AE$53,20,0),"")</f>
        <v>0</v>
      </c>
      <c r="F30" s="1262">
        <f>IFERROR(VLOOKUP('5簡'!$A29,作業員情報!$A$4:$AE$53,9,0),"")</f>
        <v>0</v>
      </c>
      <c r="G30" s="1156" t="str">
        <f>IFERROR(VLOOKUP('5簡'!$A29,作業員情報!$A$4:$AE$53,22,0)&amp;VLOOKUP('5簡'!$A29,作業員情報!$A$4:$AE$53,23,0),"")</f>
        <v/>
      </c>
      <c r="H30" s="1156" t="str">
        <f>IFERROR(VLOOKUP('5簡'!$A29,作業員情報!$A$4:$AE$53,24,0),"")&amp;""</f>
        <v/>
      </c>
      <c r="I30" s="1262">
        <f>IFERROR(VLOOKUP('5簡'!$A29,作業員情報!$A$4:$AE$53,27,0),"")</f>
        <v>0</v>
      </c>
      <c r="J30" s="1274" t="str">
        <f>IFERROR(VLOOKUP('5簡'!$A29,作業員情報!$A$4:$AE$53,29,0),"")&amp;""</f>
        <v/>
      </c>
      <c r="K30" s="1262">
        <f>IFERROR(VLOOKUP('5簡'!$A29,作業員情報!$A$4:$AE$53,30,0),"")</f>
        <v>0</v>
      </c>
      <c r="L30" s="1156" t="str">
        <f>IFERROR(VLOOKUP('5簡'!$A29,作業員情報!$A$4:$AE$53,11,0),"")&amp;""</f>
        <v/>
      </c>
      <c r="M30" s="1156" t="str">
        <f>IFERROR(VLOOKUP('5簡'!$A29,作業員情報!$A$4:$AE$53,18,0),"")&amp;""</f>
        <v/>
      </c>
      <c r="N30" s="1166" t="str">
        <f>IFERROR(VLOOKUP('5簡'!$A29,作業員情報!$A$4:$AE$53,15,0),"")&amp;""</f>
        <v/>
      </c>
      <c r="O30" s="1167"/>
      <c r="P30" s="1167"/>
      <c r="Q30" s="1167"/>
      <c r="R30" s="1280"/>
      <c r="S30" s="1216" t="str">
        <f>IFERROR(VLOOKUP('5簡'!$A29,作業員情報!$A$4:$AE$53,16,0),"")&amp;""</f>
        <v/>
      </c>
      <c r="T30" s="1217"/>
      <c r="U30" s="1217"/>
      <c r="V30" s="1217"/>
      <c r="W30" s="1218"/>
      <c r="X30" s="1216" t="str">
        <f>IFERROR(VLOOKUP('5簡'!$A29,作業員情報!$A$4:$AE$53,17,0),"")&amp;""</f>
        <v/>
      </c>
      <c r="Y30" s="1217"/>
      <c r="Z30" s="1217"/>
      <c r="AA30" s="1217"/>
      <c r="AB30" s="1218"/>
      <c r="AC30" s="1172" t="s">
        <v>888</v>
      </c>
      <c r="AD30" s="1173"/>
      <c r="AE30" s="1173"/>
      <c r="AF30" s="1173"/>
      <c r="AG30" s="1173"/>
      <c r="AH30" s="1174"/>
      <c r="AI30" s="1172" t="s">
        <v>1134</v>
      </c>
      <c r="AJ30" s="1173"/>
      <c r="AK30" s="1174"/>
    </row>
    <row r="31" spans="1:37" ht="8.25" customHeight="1">
      <c r="A31" s="1201"/>
      <c r="B31" s="1266"/>
      <c r="C31" s="1157"/>
      <c r="D31" s="1207"/>
      <c r="E31" s="1263"/>
      <c r="F31" s="1263"/>
      <c r="G31" s="1157"/>
      <c r="H31" s="1157"/>
      <c r="I31" s="1263"/>
      <c r="J31" s="1275"/>
      <c r="K31" s="1263"/>
      <c r="L31" s="1158"/>
      <c r="M31" s="1158"/>
      <c r="N31" s="1168"/>
      <c r="O31" s="1169"/>
      <c r="P31" s="1169"/>
      <c r="Q31" s="1169"/>
      <c r="R31" s="1281"/>
      <c r="S31" s="1219"/>
      <c r="T31" s="1220"/>
      <c r="U31" s="1220"/>
      <c r="V31" s="1220"/>
      <c r="W31" s="1221"/>
      <c r="X31" s="1219"/>
      <c r="Y31" s="1220"/>
      <c r="Z31" s="1220"/>
      <c r="AA31" s="1220"/>
      <c r="AB31" s="1221"/>
      <c r="AC31" s="1175"/>
      <c r="AD31" s="1176"/>
      <c r="AE31" s="1176"/>
      <c r="AF31" s="1176"/>
      <c r="AG31" s="1176"/>
      <c r="AH31" s="1177"/>
      <c r="AI31" s="1175"/>
      <c r="AJ31" s="1176"/>
      <c r="AK31" s="1177"/>
    </row>
    <row r="32" spans="1:37" ht="8.25" customHeight="1">
      <c r="A32" s="1201"/>
      <c r="B32" s="1159" t="str">
        <f>IFERROR(VLOOKUP('5簡'!$A29,作業員情報!$A$4:$AE$53,2,0)&amp;VLOOKUP('5簡'!$A29,作業員情報!$A$4:$AE$53,3,0),"")</f>
        <v/>
      </c>
      <c r="C32" s="1157"/>
      <c r="D32" s="1207"/>
      <c r="E32" s="1264"/>
      <c r="F32" s="1264"/>
      <c r="G32" s="1158"/>
      <c r="H32" s="1158"/>
      <c r="I32" s="1264"/>
      <c r="J32" s="1275"/>
      <c r="K32" s="1264"/>
      <c r="L32" s="1156" t="str">
        <f>IFERROR(VLOOKUP('5簡'!$A29,作業員情報!$A$4:$AE$53,12,0),"")&amp;""</f>
        <v/>
      </c>
      <c r="M32" s="1156" t="str">
        <f>IFERROR(VLOOKUP('5簡'!$A29,作業員情報!$A$4:$AE$53,19,0),"")&amp;""</f>
        <v/>
      </c>
      <c r="N32" s="1168"/>
      <c r="O32" s="1169"/>
      <c r="P32" s="1169"/>
      <c r="Q32" s="1169"/>
      <c r="R32" s="1281"/>
      <c r="S32" s="1219"/>
      <c r="T32" s="1220"/>
      <c r="U32" s="1220"/>
      <c r="V32" s="1220"/>
      <c r="W32" s="1221"/>
      <c r="X32" s="1219"/>
      <c r="Y32" s="1220"/>
      <c r="Z32" s="1220"/>
      <c r="AA32" s="1220"/>
      <c r="AB32" s="1221"/>
      <c r="AC32" s="1178"/>
      <c r="AD32" s="1179"/>
      <c r="AE32" s="1179"/>
      <c r="AF32" s="1179"/>
      <c r="AG32" s="1179"/>
      <c r="AH32" s="1180"/>
      <c r="AI32" s="1175"/>
      <c r="AJ32" s="1176"/>
      <c r="AK32" s="1177"/>
    </row>
    <row r="33" spans="1:37" ht="8.25" customHeight="1">
      <c r="A33" s="1201"/>
      <c r="B33" s="1160"/>
      <c r="C33" s="1157"/>
      <c r="D33" s="1207"/>
      <c r="E33" s="1268">
        <f>IFERROR(VLOOKUP('5簡'!$A29,作業員情報!$A$4:$AE$53,21,0),"")</f>
        <v>0</v>
      </c>
      <c r="F33" s="1271" t="str">
        <f ca="1">IFERROR(VLOOKUP('5簡'!$A29,作業員情報!$A$4:$AE$53,10,0),"")</f>
        <v/>
      </c>
      <c r="G33" s="1156" t="str">
        <f>IFERROR(VLOOKUP('5簡'!$A29,作業員情報!$A$4:$AE$53,25,0),"")&amp;""</f>
        <v/>
      </c>
      <c r="H33" s="1156" t="str">
        <f>IFERROR(VLOOKUP('5簡'!$A29,作業員情報!$A$4:$AE$53,26,0),"")&amp;""</f>
        <v/>
      </c>
      <c r="I33" s="1156" t="str">
        <f>IFERROR(VLOOKUP('5簡'!$A29,作業員情報!$A$4:$AE$53,28,0),"")&amp;""</f>
        <v/>
      </c>
      <c r="J33" s="1275"/>
      <c r="K33" s="1156" t="str">
        <f>IFERROR(VLOOKUP('5簡'!$A29,作業員情報!$A$4:$AE$53,31,0),"")&amp;""</f>
        <v/>
      </c>
      <c r="L33" s="1158"/>
      <c r="M33" s="1158"/>
      <c r="N33" s="1168"/>
      <c r="O33" s="1169"/>
      <c r="P33" s="1169"/>
      <c r="Q33" s="1169"/>
      <c r="R33" s="1281"/>
      <c r="S33" s="1219"/>
      <c r="T33" s="1220"/>
      <c r="U33" s="1220"/>
      <c r="V33" s="1220"/>
      <c r="W33" s="1221"/>
      <c r="X33" s="1219"/>
      <c r="Y33" s="1220"/>
      <c r="Z33" s="1220"/>
      <c r="AA33" s="1220"/>
      <c r="AB33" s="1221"/>
      <c r="AC33" s="1172" t="s">
        <v>888</v>
      </c>
      <c r="AD33" s="1173"/>
      <c r="AE33" s="1173"/>
      <c r="AF33" s="1173"/>
      <c r="AG33" s="1173"/>
      <c r="AH33" s="1174"/>
      <c r="AI33" s="1175" t="s">
        <v>1135</v>
      </c>
      <c r="AJ33" s="1176"/>
      <c r="AK33" s="1177"/>
    </row>
    <row r="34" spans="1:37" ht="8.25" customHeight="1">
      <c r="A34" s="1201"/>
      <c r="B34" s="1267" t="str">
        <f>IFERROR(VLOOKUP('5簡'!$A29,作業員情報!$A$4:$AE$53,6,0),"")&amp;""</f>
        <v/>
      </c>
      <c r="C34" s="1157"/>
      <c r="D34" s="1207"/>
      <c r="E34" s="1269"/>
      <c r="F34" s="1272"/>
      <c r="G34" s="1157"/>
      <c r="H34" s="1157"/>
      <c r="I34" s="1157"/>
      <c r="J34" s="1275"/>
      <c r="K34" s="1157"/>
      <c r="L34" s="1156" t="str">
        <f>IFERROR(VLOOKUP('5簡'!$A29,作業員情報!$A$4:$AE$53,13,0),"")&amp;""</f>
        <v/>
      </c>
      <c r="M34" s="1156" t="str">
        <f>IFERROR(VLOOKUP('5簡'!$A29,作業員情報!$A$4:$AE$53,14,0),"")&amp;""</f>
        <v/>
      </c>
      <c r="N34" s="1168"/>
      <c r="O34" s="1169"/>
      <c r="P34" s="1169"/>
      <c r="Q34" s="1169"/>
      <c r="R34" s="1281"/>
      <c r="S34" s="1219"/>
      <c r="T34" s="1220"/>
      <c r="U34" s="1220"/>
      <c r="V34" s="1220"/>
      <c r="W34" s="1221"/>
      <c r="X34" s="1219"/>
      <c r="Y34" s="1220"/>
      <c r="Z34" s="1220"/>
      <c r="AA34" s="1220"/>
      <c r="AB34" s="1221"/>
      <c r="AC34" s="1175"/>
      <c r="AD34" s="1176"/>
      <c r="AE34" s="1176"/>
      <c r="AF34" s="1176"/>
      <c r="AG34" s="1176"/>
      <c r="AH34" s="1177"/>
      <c r="AI34" s="1175"/>
      <c r="AJ34" s="1176"/>
      <c r="AK34" s="1177"/>
    </row>
    <row r="35" spans="1:37" ht="8.25" customHeight="1">
      <c r="A35" s="1202"/>
      <c r="B35" s="1155"/>
      <c r="C35" s="1158"/>
      <c r="D35" s="1208"/>
      <c r="E35" s="1270"/>
      <c r="F35" s="1273"/>
      <c r="G35" s="1158"/>
      <c r="H35" s="1158"/>
      <c r="I35" s="1158"/>
      <c r="J35" s="1276"/>
      <c r="K35" s="1158"/>
      <c r="L35" s="1158"/>
      <c r="M35" s="1158"/>
      <c r="N35" s="1282"/>
      <c r="O35" s="1283"/>
      <c r="P35" s="1283"/>
      <c r="Q35" s="1283"/>
      <c r="R35" s="1284"/>
      <c r="S35" s="1277"/>
      <c r="T35" s="1278"/>
      <c r="U35" s="1278"/>
      <c r="V35" s="1278"/>
      <c r="W35" s="1279"/>
      <c r="X35" s="1277"/>
      <c r="Y35" s="1278"/>
      <c r="Z35" s="1278"/>
      <c r="AA35" s="1278"/>
      <c r="AB35" s="1279"/>
      <c r="AC35" s="1178"/>
      <c r="AD35" s="1179"/>
      <c r="AE35" s="1179"/>
      <c r="AF35" s="1179"/>
      <c r="AG35" s="1179"/>
      <c r="AH35" s="1180"/>
      <c r="AI35" s="1337"/>
      <c r="AJ35" s="1338"/>
      <c r="AK35" s="1339"/>
    </row>
    <row r="36" spans="1:37" ht="8.25" customHeight="1">
      <c r="A36" s="1200">
        <f>A30+1</f>
        <v>4</v>
      </c>
      <c r="B36" s="1265" t="str">
        <f>IFERROR(VLOOKUP('5簡'!$A35,作業員情報!$A$4:$AE$53,4,0)&amp;" "&amp;VLOOKUP('5簡'!$A35,作業員情報!$A$4:$AE$53,5,0),"")</f>
        <v xml:space="preserve"> </v>
      </c>
      <c r="C36" s="1156" t="str">
        <f>IFERROR(VLOOKUP('5簡'!$A35,作業員情報!$A$4:$AE$53,7,0),"")&amp;""</f>
        <v/>
      </c>
      <c r="D36" s="1206" t="str">
        <f>IFERROR(VLOOKUP('5簡'!$A35,作業員情報!$A$4:$AE$53,8,0),"")&amp;""</f>
        <v/>
      </c>
      <c r="E36" s="1262">
        <f>IFERROR(VLOOKUP('5簡'!$A35,作業員情報!$A$4:$AE$53,20,0),"")</f>
        <v>0</v>
      </c>
      <c r="F36" s="1262">
        <f>IFERROR(VLOOKUP('5簡'!$A35,作業員情報!$A$4:$AE$53,9,0),"")</f>
        <v>0</v>
      </c>
      <c r="G36" s="1156" t="str">
        <f>IFERROR(VLOOKUP('5簡'!$A35,作業員情報!$A$4:$AE$53,22,0)&amp;VLOOKUP('5簡'!$A35,作業員情報!$A$4:$AE$53,23,0),"")</f>
        <v/>
      </c>
      <c r="H36" s="1156" t="str">
        <f>IFERROR(VLOOKUP('5簡'!$A35,作業員情報!$A$4:$AE$53,24,0),"")&amp;""</f>
        <v/>
      </c>
      <c r="I36" s="1262">
        <f>IFERROR(VLOOKUP('5簡'!$A35,作業員情報!$A$4:$AE$53,27,0),"")</f>
        <v>0</v>
      </c>
      <c r="J36" s="1274" t="str">
        <f>IFERROR(VLOOKUP('5簡'!$A35,作業員情報!$A$4:$AE$53,29,0),"")&amp;""</f>
        <v/>
      </c>
      <c r="K36" s="1262">
        <f>IFERROR(VLOOKUP('5簡'!$A35,作業員情報!$A$4:$AE$53,30,0),"")</f>
        <v>0</v>
      </c>
      <c r="L36" s="1156" t="str">
        <f>IFERROR(VLOOKUP('5簡'!$A35,作業員情報!$A$4:$AE$53,11,0),"")&amp;""</f>
        <v/>
      </c>
      <c r="M36" s="1156" t="str">
        <f>IFERROR(VLOOKUP('5簡'!$A35,作業員情報!$A$4:$AE$53,18,0),"")&amp;""</f>
        <v/>
      </c>
      <c r="N36" s="1166" t="str">
        <f>IFERROR(VLOOKUP('5簡'!$A35,作業員情報!$A$4:$AE$53,15,0),"")&amp;""</f>
        <v/>
      </c>
      <c r="O36" s="1167"/>
      <c r="P36" s="1167"/>
      <c r="Q36" s="1167"/>
      <c r="R36" s="1280"/>
      <c r="S36" s="1216" t="str">
        <f>IFERROR(VLOOKUP('5簡'!$A35,作業員情報!$A$4:$AE$53,16,0),"")&amp;""</f>
        <v/>
      </c>
      <c r="T36" s="1217"/>
      <c r="U36" s="1217"/>
      <c r="V36" s="1217"/>
      <c r="W36" s="1218"/>
      <c r="X36" s="1216" t="str">
        <f>IFERROR(VLOOKUP('5簡'!$A35,作業員情報!$A$4:$AE$53,17,0),"")&amp;""</f>
        <v/>
      </c>
      <c r="Y36" s="1217"/>
      <c r="Z36" s="1217"/>
      <c r="AA36" s="1217"/>
      <c r="AB36" s="1218"/>
      <c r="AC36" s="1172" t="s">
        <v>888</v>
      </c>
      <c r="AD36" s="1173"/>
      <c r="AE36" s="1173"/>
      <c r="AF36" s="1173"/>
      <c r="AG36" s="1173"/>
      <c r="AH36" s="1174"/>
      <c r="AI36" s="1172" t="s">
        <v>1134</v>
      </c>
      <c r="AJ36" s="1173"/>
      <c r="AK36" s="1174"/>
    </row>
    <row r="37" spans="1:37" ht="8.25" customHeight="1">
      <c r="A37" s="1201"/>
      <c r="B37" s="1266"/>
      <c r="C37" s="1157"/>
      <c r="D37" s="1207"/>
      <c r="E37" s="1263"/>
      <c r="F37" s="1263"/>
      <c r="G37" s="1157"/>
      <c r="H37" s="1157"/>
      <c r="I37" s="1263"/>
      <c r="J37" s="1275"/>
      <c r="K37" s="1263"/>
      <c r="L37" s="1158"/>
      <c r="M37" s="1158"/>
      <c r="N37" s="1168"/>
      <c r="O37" s="1169"/>
      <c r="P37" s="1169"/>
      <c r="Q37" s="1169"/>
      <c r="R37" s="1281"/>
      <c r="S37" s="1219"/>
      <c r="T37" s="1220"/>
      <c r="U37" s="1220"/>
      <c r="V37" s="1220"/>
      <c r="W37" s="1221"/>
      <c r="X37" s="1219"/>
      <c r="Y37" s="1220"/>
      <c r="Z37" s="1220"/>
      <c r="AA37" s="1220"/>
      <c r="AB37" s="1221"/>
      <c r="AC37" s="1175"/>
      <c r="AD37" s="1176"/>
      <c r="AE37" s="1176"/>
      <c r="AF37" s="1176"/>
      <c r="AG37" s="1176"/>
      <c r="AH37" s="1177"/>
      <c r="AI37" s="1175"/>
      <c r="AJ37" s="1176"/>
      <c r="AK37" s="1177"/>
    </row>
    <row r="38" spans="1:37" ht="8.25" customHeight="1">
      <c r="A38" s="1201"/>
      <c r="B38" s="1159" t="str">
        <f>IFERROR(VLOOKUP('5簡'!$A35,作業員情報!$A$4:$AE$53,2,0)&amp;VLOOKUP('5簡'!$A35,作業員情報!$A$4:$AE$53,3,0),"")</f>
        <v/>
      </c>
      <c r="C38" s="1157"/>
      <c r="D38" s="1207"/>
      <c r="E38" s="1264"/>
      <c r="F38" s="1264"/>
      <c r="G38" s="1158"/>
      <c r="H38" s="1158"/>
      <c r="I38" s="1264"/>
      <c r="J38" s="1275"/>
      <c r="K38" s="1264"/>
      <c r="L38" s="1156" t="str">
        <f>IFERROR(VLOOKUP('5簡'!$A35,作業員情報!$A$4:$AE$53,12,0),"")&amp;""</f>
        <v/>
      </c>
      <c r="M38" s="1156" t="str">
        <f>IFERROR(VLOOKUP('5簡'!$A35,作業員情報!$A$4:$AE$53,19,0),"")&amp;""</f>
        <v/>
      </c>
      <c r="N38" s="1168"/>
      <c r="O38" s="1169"/>
      <c r="P38" s="1169"/>
      <c r="Q38" s="1169"/>
      <c r="R38" s="1281"/>
      <c r="S38" s="1219"/>
      <c r="T38" s="1220"/>
      <c r="U38" s="1220"/>
      <c r="V38" s="1220"/>
      <c r="W38" s="1221"/>
      <c r="X38" s="1219"/>
      <c r="Y38" s="1220"/>
      <c r="Z38" s="1220"/>
      <c r="AA38" s="1220"/>
      <c r="AB38" s="1221"/>
      <c r="AC38" s="1178"/>
      <c r="AD38" s="1179"/>
      <c r="AE38" s="1179"/>
      <c r="AF38" s="1179"/>
      <c r="AG38" s="1179"/>
      <c r="AH38" s="1180"/>
      <c r="AI38" s="1175"/>
      <c r="AJ38" s="1176"/>
      <c r="AK38" s="1177"/>
    </row>
    <row r="39" spans="1:37" ht="8.25" customHeight="1">
      <c r="A39" s="1201"/>
      <c r="B39" s="1160"/>
      <c r="C39" s="1157"/>
      <c r="D39" s="1207"/>
      <c r="E39" s="1268">
        <f>IFERROR(VLOOKUP('5簡'!$A35,作業員情報!$A$4:$AE$53,21,0),"")</f>
        <v>0</v>
      </c>
      <c r="F39" s="1271" t="str">
        <f ca="1">IFERROR(VLOOKUP('5簡'!$A35,作業員情報!$A$4:$AE$53,10,0),"")</f>
        <v/>
      </c>
      <c r="G39" s="1156" t="str">
        <f>IFERROR(VLOOKUP('5簡'!$A35,作業員情報!$A$4:$AE$53,25,0),"")&amp;""</f>
        <v/>
      </c>
      <c r="H39" s="1156" t="str">
        <f>IFERROR(VLOOKUP('5簡'!$A35,作業員情報!$A$4:$AE$53,26,0),"")&amp;""</f>
        <v/>
      </c>
      <c r="I39" s="1156" t="str">
        <f>IFERROR(VLOOKUP('5簡'!$A35,作業員情報!$A$4:$AE$53,28,0),"")&amp;""</f>
        <v/>
      </c>
      <c r="J39" s="1275"/>
      <c r="K39" s="1156" t="str">
        <f>IFERROR(VLOOKUP('5簡'!$A35,作業員情報!$A$4:$AE$53,31,0),"")&amp;""</f>
        <v/>
      </c>
      <c r="L39" s="1158"/>
      <c r="M39" s="1158"/>
      <c r="N39" s="1168"/>
      <c r="O39" s="1169"/>
      <c r="P39" s="1169"/>
      <c r="Q39" s="1169"/>
      <c r="R39" s="1281"/>
      <c r="S39" s="1219"/>
      <c r="T39" s="1220"/>
      <c r="U39" s="1220"/>
      <c r="V39" s="1220"/>
      <c r="W39" s="1221"/>
      <c r="X39" s="1219"/>
      <c r="Y39" s="1220"/>
      <c r="Z39" s="1220"/>
      <c r="AA39" s="1220"/>
      <c r="AB39" s="1221"/>
      <c r="AC39" s="1172" t="s">
        <v>888</v>
      </c>
      <c r="AD39" s="1173"/>
      <c r="AE39" s="1173"/>
      <c r="AF39" s="1173"/>
      <c r="AG39" s="1173"/>
      <c r="AH39" s="1174"/>
      <c r="AI39" s="1175" t="s">
        <v>1135</v>
      </c>
      <c r="AJ39" s="1176"/>
      <c r="AK39" s="1177"/>
    </row>
    <row r="40" spans="1:37" ht="8.25" customHeight="1">
      <c r="A40" s="1201"/>
      <c r="B40" s="1267" t="str">
        <f>IFERROR(VLOOKUP('5簡'!$A35,作業員情報!$A$4:$AE$53,6,0),"")&amp;""</f>
        <v/>
      </c>
      <c r="C40" s="1157"/>
      <c r="D40" s="1207"/>
      <c r="E40" s="1269"/>
      <c r="F40" s="1272"/>
      <c r="G40" s="1157"/>
      <c r="H40" s="1157"/>
      <c r="I40" s="1157"/>
      <c r="J40" s="1275"/>
      <c r="K40" s="1157"/>
      <c r="L40" s="1156" t="str">
        <f>IFERROR(VLOOKUP('5簡'!$A35,作業員情報!$A$4:$AE$53,13,0),"")&amp;""</f>
        <v/>
      </c>
      <c r="M40" s="1156" t="str">
        <f>IFERROR(VLOOKUP('5簡'!$A35,作業員情報!$A$4:$AE$53,14,0),"")&amp;""</f>
        <v/>
      </c>
      <c r="N40" s="1168"/>
      <c r="O40" s="1169"/>
      <c r="P40" s="1169"/>
      <c r="Q40" s="1169"/>
      <c r="R40" s="1281"/>
      <c r="S40" s="1219"/>
      <c r="T40" s="1220"/>
      <c r="U40" s="1220"/>
      <c r="V40" s="1220"/>
      <c r="W40" s="1221"/>
      <c r="X40" s="1219"/>
      <c r="Y40" s="1220"/>
      <c r="Z40" s="1220"/>
      <c r="AA40" s="1220"/>
      <c r="AB40" s="1221"/>
      <c r="AC40" s="1175"/>
      <c r="AD40" s="1176"/>
      <c r="AE40" s="1176"/>
      <c r="AF40" s="1176"/>
      <c r="AG40" s="1176"/>
      <c r="AH40" s="1177"/>
      <c r="AI40" s="1175"/>
      <c r="AJ40" s="1176"/>
      <c r="AK40" s="1177"/>
    </row>
    <row r="41" spans="1:37" ht="8.25" customHeight="1">
      <c r="A41" s="1202"/>
      <c r="B41" s="1155"/>
      <c r="C41" s="1158"/>
      <c r="D41" s="1208"/>
      <c r="E41" s="1270"/>
      <c r="F41" s="1273"/>
      <c r="G41" s="1158"/>
      <c r="H41" s="1158"/>
      <c r="I41" s="1158"/>
      <c r="J41" s="1276"/>
      <c r="K41" s="1158"/>
      <c r="L41" s="1158"/>
      <c r="M41" s="1158"/>
      <c r="N41" s="1282"/>
      <c r="O41" s="1283"/>
      <c r="P41" s="1283"/>
      <c r="Q41" s="1283"/>
      <c r="R41" s="1284"/>
      <c r="S41" s="1277"/>
      <c r="T41" s="1278"/>
      <c r="U41" s="1278"/>
      <c r="V41" s="1278"/>
      <c r="W41" s="1279"/>
      <c r="X41" s="1277"/>
      <c r="Y41" s="1278"/>
      <c r="Z41" s="1278"/>
      <c r="AA41" s="1278"/>
      <c r="AB41" s="1279"/>
      <c r="AC41" s="1178"/>
      <c r="AD41" s="1179"/>
      <c r="AE41" s="1179"/>
      <c r="AF41" s="1179"/>
      <c r="AG41" s="1179"/>
      <c r="AH41" s="1180"/>
      <c r="AI41" s="1337"/>
      <c r="AJ41" s="1338"/>
      <c r="AK41" s="1339"/>
    </row>
    <row r="42" spans="1:37" ht="8.25" customHeight="1">
      <c r="A42" s="1200">
        <f>A36+1</f>
        <v>5</v>
      </c>
      <c r="B42" s="1265" t="str">
        <f>IFERROR(VLOOKUP('5簡'!$A41,作業員情報!$A$4:$AE$53,4,0)&amp;" "&amp;VLOOKUP('5簡'!$A41,作業員情報!$A$4:$AE$53,5,0),"")</f>
        <v xml:space="preserve"> </v>
      </c>
      <c r="C42" s="1156" t="str">
        <f>IFERROR(VLOOKUP('5簡'!$A41,作業員情報!$A$4:$AE$53,7,0),"")&amp;""</f>
        <v/>
      </c>
      <c r="D42" s="1206" t="str">
        <f>IFERROR(VLOOKUP('5簡'!$A41,作業員情報!$A$4:$AE$53,8,0),"")&amp;""</f>
        <v/>
      </c>
      <c r="E42" s="1262">
        <f>IFERROR(VLOOKUP('5簡'!$A41,作業員情報!$A$4:$AE$53,20,0),"")</f>
        <v>0</v>
      </c>
      <c r="F42" s="1262">
        <f>IFERROR(VLOOKUP('5簡'!$A41,作業員情報!$A$4:$AE$53,9,0),"")</f>
        <v>0</v>
      </c>
      <c r="G42" s="1156" t="str">
        <f>IFERROR(VLOOKUP('5簡'!$A41,作業員情報!$A$4:$AE$53,22,0)&amp;VLOOKUP('5簡'!$A41,作業員情報!$A$4:$AE$53,23,0),"")</f>
        <v/>
      </c>
      <c r="H42" s="1156" t="str">
        <f>IFERROR(VLOOKUP('5簡'!$A41,作業員情報!$A$4:$AE$53,24,0),"")&amp;""</f>
        <v/>
      </c>
      <c r="I42" s="1262">
        <f>IFERROR(VLOOKUP('5簡'!$A41,作業員情報!$A$4:$AE$53,27,0),"")</f>
        <v>0</v>
      </c>
      <c r="J42" s="1274" t="str">
        <f>IFERROR(VLOOKUP('5簡'!$A41,作業員情報!$A$4:$AE$53,29,0),"")&amp;""</f>
        <v/>
      </c>
      <c r="K42" s="1262">
        <f>IFERROR(VLOOKUP('5簡'!$A41,作業員情報!$A$4:$AE$53,30,0),"")</f>
        <v>0</v>
      </c>
      <c r="L42" s="1156" t="str">
        <f>IFERROR(VLOOKUP('5簡'!$A41,作業員情報!$A$4:$AE$53,11,0),"")&amp;""</f>
        <v/>
      </c>
      <c r="M42" s="1156" t="str">
        <f>IFERROR(VLOOKUP('5簡'!$A41,作業員情報!$A$4:$AE$53,18,0),"")&amp;""</f>
        <v/>
      </c>
      <c r="N42" s="1166" t="str">
        <f>IFERROR(VLOOKUP('5簡'!$A41,作業員情報!$A$4:$AE$53,15,0),"")&amp;""</f>
        <v/>
      </c>
      <c r="O42" s="1167"/>
      <c r="P42" s="1167"/>
      <c r="Q42" s="1167"/>
      <c r="R42" s="1280"/>
      <c r="S42" s="1216" t="str">
        <f>IFERROR(VLOOKUP('5簡'!$A41,作業員情報!$A$4:$AE$53,16,0),"")&amp;""</f>
        <v/>
      </c>
      <c r="T42" s="1217"/>
      <c r="U42" s="1217"/>
      <c r="V42" s="1217"/>
      <c r="W42" s="1218"/>
      <c r="X42" s="1216" t="str">
        <f>IFERROR(VLOOKUP('5簡'!$A41,作業員情報!$A$4:$AE$53,17,0),"")&amp;""</f>
        <v/>
      </c>
      <c r="Y42" s="1217"/>
      <c r="Z42" s="1217"/>
      <c r="AA42" s="1217"/>
      <c r="AB42" s="1218"/>
      <c r="AC42" s="1172" t="s">
        <v>888</v>
      </c>
      <c r="AD42" s="1173"/>
      <c r="AE42" s="1173"/>
      <c r="AF42" s="1173"/>
      <c r="AG42" s="1173"/>
      <c r="AH42" s="1174"/>
      <c r="AI42" s="1172" t="s">
        <v>1134</v>
      </c>
      <c r="AJ42" s="1173"/>
      <c r="AK42" s="1174"/>
    </row>
    <row r="43" spans="1:37" ht="8.25" customHeight="1">
      <c r="A43" s="1201"/>
      <c r="B43" s="1266"/>
      <c r="C43" s="1157"/>
      <c r="D43" s="1207"/>
      <c r="E43" s="1263"/>
      <c r="F43" s="1263"/>
      <c r="G43" s="1157"/>
      <c r="H43" s="1157"/>
      <c r="I43" s="1263"/>
      <c r="J43" s="1275"/>
      <c r="K43" s="1263"/>
      <c r="L43" s="1158"/>
      <c r="M43" s="1158"/>
      <c r="N43" s="1168"/>
      <c r="O43" s="1169"/>
      <c r="P43" s="1169"/>
      <c r="Q43" s="1169"/>
      <c r="R43" s="1281"/>
      <c r="S43" s="1219"/>
      <c r="T43" s="1220"/>
      <c r="U43" s="1220"/>
      <c r="V43" s="1220"/>
      <c r="W43" s="1221"/>
      <c r="X43" s="1219"/>
      <c r="Y43" s="1220"/>
      <c r="Z43" s="1220"/>
      <c r="AA43" s="1220"/>
      <c r="AB43" s="1221"/>
      <c r="AC43" s="1175"/>
      <c r="AD43" s="1176"/>
      <c r="AE43" s="1176"/>
      <c r="AF43" s="1176"/>
      <c r="AG43" s="1176"/>
      <c r="AH43" s="1177"/>
      <c r="AI43" s="1175"/>
      <c r="AJ43" s="1176"/>
      <c r="AK43" s="1177"/>
    </row>
    <row r="44" spans="1:37" ht="8.25" customHeight="1">
      <c r="A44" s="1201"/>
      <c r="B44" s="1159" t="str">
        <f>IFERROR(VLOOKUP('5簡'!$A41,作業員情報!$A$4:$AE$53,2,0)&amp;VLOOKUP('5簡'!$A41,作業員情報!$A$4:$AE$53,3,0),"")</f>
        <v/>
      </c>
      <c r="C44" s="1157"/>
      <c r="D44" s="1207"/>
      <c r="E44" s="1264"/>
      <c r="F44" s="1264"/>
      <c r="G44" s="1158"/>
      <c r="H44" s="1158"/>
      <c r="I44" s="1264"/>
      <c r="J44" s="1275"/>
      <c r="K44" s="1264"/>
      <c r="L44" s="1156" t="str">
        <f>IFERROR(VLOOKUP('5簡'!$A41,作業員情報!$A$4:$AE$53,12,0),"")&amp;""</f>
        <v/>
      </c>
      <c r="M44" s="1156" t="str">
        <f>IFERROR(VLOOKUP('5簡'!$A41,作業員情報!$A$4:$AE$53,19,0),"")&amp;""</f>
        <v/>
      </c>
      <c r="N44" s="1168"/>
      <c r="O44" s="1169"/>
      <c r="P44" s="1169"/>
      <c r="Q44" s="1169"/>
      <c r="R44" s="1281"/>
      <c r="S44" s="1219"/>
      <c r="T44" s="1220"/>
      <c r="U44" s="1220"/>
      <c r="V44" s="1220"/>
      <c r="W44" s="1221"/>
      <c r="X44" s="1219"/>
      <c r="Y44" s="1220"/>
      <c r="Z44" s="1220"/>
      <c r="AA44" s="1220"/>
      <c r="AB44" s="1221"/>
      <c r="AC44" s="1178"/>
      <c r="AD44" s="1179"/>
      <c r="AE44" s="1179"/>
      <c r="AF44" s="1179"/>
      <c r="AG44" s="1179"/>
      <c r="AH44" s="1180"/>
      <c r="AI44" s="1175"/>
      <c r="AJ44" s="1176"/>
      <c r="AK44" s="1177"/>
    </row>
    <row r="45" spans="1:37" ht="8.25" customHeight="1">
      <c r="A45" s="1201"/>
      <c r="B45" s="1160"/>
      <c r="C45" s="1157"/>
      <c r="D45" s="1207"/>
      <c r="E45" s="1268">
        <f>IFERROR(VLOOKUP('5簡'!$A41,作業員情報!$A$4:$AE$53,21,0),"")</f>
        <v>0</v>
      </c>
      <c r="F45" s="1271" t="str">
        <f ca="1">IFERROR(VLOOKUP('5簡'!$A41,作業員情報!$A$4:$AE$53,10,0),"")</f>
        <v/>
      </c>
      <c r="G45" s="1156" t="str">
        <f>IFERROR(VLOOKUP('5簡'!$A41,作業員情報!$A$4:$AE$53,25,0),"")&amp;""</f>
        <v/>
      </c>
      <c r="H45" s="1156" t="str">
        <f>IFERROR(VLOOKUP('5簡'!$A41,作業員情報!$A$4:$AE$53,26,0),"")&amp;""</f>
        <v/>
      </c>
      <c r="I45" s="1156" t="str">
        <f>IFERROR(VLOOKUP('5簡'!$A41,作業員情報!$A$4:$AE$53,28,0),"")&amp;""</f>
        <v/>
      </c>
      <c r="J45" s="1275"/>
      <c r="K45" s="1156" t="str">
        <f>IFERROR(VLOOKUP('5簡'!$A41,作業員情報!$A$4:$AE$53,31,0),"")&amp;""</f>
        <v/>
      </c>
      <c r="L45" s="1158"/>
      <c r="M45" s="1158"/>
      <c r="N45" s="1168"/>
      <c r="O45" s="1169"/>
      <c r="P45" s="1169"/>
      <c r="Q45" s="1169"/>
      <c r="R45" s="1281"/>
      <c r="S45" s="1219"/>
      <c r="T45" s="1220"/>
      <c r="U45" s="1220"/>
      <c r="V45" s="1220"/>
      <c r="W45" s="1221"/>
      <c r="X45" s="1219"/>
      <c r="Y45" s="1220"/>
      <c r="Z45" s="1220"/>
      <c r="AA45" s="1220"/>
      <c r="AB45" s="1221"/>
      <c r="AC45" s="1172" t="s">
        <v>888</v>
      </c>
      <c r="AD45" s="1173"/>
      <c r="AE45" s="1173"/>
      <c r="AF45" s="1173"/>
      <c r="AG45" s="1173"/>
      <c r="AH45" s="1174"/>
      <c r="AI45" s="1175" t="s">
        <v>1135</v>
      </c>
      <c r="AJ45" s="1176"/>
      <c r="AK45" s="1177"/>
    </row>
    <row r="46" spans="1:37" ht="8.25" customHeight="1">
      <c r="A46" s="1201"/>
      <c r="B46" s="1267" t="str">
        <f>IFERROR(VLOOKUP('5簡'!$A41,作業員情報!$A$4:$AE$53,6,0),"")&amp;""</f>
        <v/>
      </c>
      <c r="C46" s="1157"/>
      <c r="D46" s="1207"/>
      <c r="E46" s="1269"/>
      <c r="F46" s="1272"/>
      <c r="G46" s="1157"/>
      <c r="H46" s="1157"/>
      <c r="I46" s="1157"/>
      <c r="J46" s="1275"/>
      <c r="K46" s="1157"/>
      <c r="L46" s="1156" t="str">
        <f>IFERROR(VLOOKUP('5簡'!$A41,作業員情報!$A$4:$AE$53,13,0),"")&amp;""</f>
        <v/>
      </c>
      <c r="M46" s="1156" t="str">
        <f>IFERROR(VLOOKUP('5簡'!$A41,作業員情報!$A$4:$AE$53,14,0),"")&amp;""</f>
        <v/>
      </c>
      <c r="N46" s="1168"/>
      <c r="O46" s="1169"/>
      <c r="P46" s="1169"/>
      <c r="Q46" s="1169"/>
      <c r="R46" s="1281"/>
      <c r="S46" s="1219"/>
      <c r="T46" s="1220"/>
      <c r="U46" s="1220"/>
      <c r="V46" s="1220"/>
      <c r="W46" s="1221"/>
      <c r="X46" s="1219"/>
      <c r="Y46" s="1220"/>
      <c r="Z46" s="1220"/>
      <c r="AA46" s="1220"/>
      <c r="AB46" s="1221"/>
      <c r="AC46" s="1175"/>
      <c r="AD46" s="1176"/>
      <c r="AE46" s="1176"/>
      <c r="AF46" s="1176"/>
      <c r="AG46" s="1176"/>
      <c r="AH46" s="1177"/>
      <c r="AI46" s="1175"/>
      <c r="AJ46" s="1176"/>
      <c r="AK46" s="1177"/>
    </row>
    <row r="47" spans="1:37" ht="8.25" customHeight="1">
      <c r="A47" s="1202"/>
      <c r="B47" s="1155"/>
      <c r="C47" s="1158"/>
      <c r="D47" s="1208"/>
      <c r="E47" s="1270"/>
      <c r="F47" s="1273"/>
      <c r="G47" s="1158"/>
      <c r="H47" s="1158"/>
      <c r="I47" s="1158"/>
      <c r="J47" s="1276"/>
      <c r="K47" s="1158"/>
      <c r="L47" s="1158"/>
      <c r="M47" s="1158"/>
      <c r="N47" s="1282"/>
      <c r="O47" s="1283"/>
      <c r="P47" s="1283"/>
      <c r="Q47" s="1283"/>
      <c r="R47" s="1284"/>
      <c r="S47" s="1277"/>
      <c r="T47" s="1278"/>
      <c r="U47" s="1278"/>
      <c r="V47" s="1278"/>
      <c r="W47" s="1279"/>
      <c r="X47" s="1277"/>
      <c r="Y47" s="1278"/>
      <c r="Z47" s="1278"/>
      <c r="AA47" s="1278"/>
      <c r="AB47" s="1279"/>
      <c r="AC47" s="1178"/>
      <c r="AD47" s="1179"/>
      <c r="AE47" s="1179"/>
      <c r="AF47" s="1179"/>
      <c r="AG47" s="1179"/>
      <c r="AH47" s="1180"/>
      <c r="AI47" s="1337"/>
      <c r="AJ47" s="1338"/>
      <c r="AK47" s="1339"/>
    </row>
    <row r="48" spans="1:37" ht="8.25" customHeight="1">
      <c r="A48" s="1200">
        <f>A42+1</f>
        <v>6</v>
      </c>
      <c r="B48" s="1265" t="str">
        <f>IFERROR(VLOOKUP('5簡'!$A47,作業員情報!$A$4:$AE$53,4,0)&amp;" "&amp;VLOOKUP('5簡'!$A47,作業員情報!$A$4:$AE$53,5,0),"")</f>
        <v xml:space="preserve"> </v>
      </c>
      <c r="C48" s="1156" t="str">
        <f>IFERROR(VLOOKUP('5簡'!$A47,作業員情報!$A$4:$AE$53,7,0),"")&amp;""</f>
        <v/>
      </c>
      <c r="D48" s="1206" t="str">
        <f>IFERROR(VLOOKUP('5簡'!$A47,作業員情報!$A$4:$AE$53,8,0),"")&amp;""</f>
        <v/>
      </c>
      <c r="E48" s="1262">
        <f>IFERROR(VLOOKUP('5簡'!$A47,作業員情報!$A$4:$AE$53,20,0),"")</f>
        <v>0</v>
      </c>
      <c r="F48" s="1262">
        <f>IFERROR(VLOOKUP('5簡'!$A47,作業員情報!$A$4:$AE$53,9,0),"")</f>
        <v>0</v>
      </c>
      <c r="G48" s="1156" t="str">
        <f>IFERROR(VLOOKUP('5簡'!$A47,作業員情報!$A$4:$AE$53,22,0)&amp;VLOOKUP('5簡'!$A47,作業員情報!$A$4:$AE$53,23,0),"")</f>
        <v/>
      </c>
      <c r="H48" s="1156" t="str">
        <f>IFERROR(VLOOKUP('5簡'!$A47,作業員情報!$A$4:$AE$53,24,0),"")&amp;""</f>
        <v/>
      </c>
      <c r="I48" s="1262">
        <f>IFERROR(VLOOKUP('5簡'!$A47,作業員情報!$A$4:$AE$53,27,0),"")</f>
        <v>0</v>
      </c>
      <c r="J48" s="1274" t="str">
        <f>IFERROR(VLOOKUP('5簡'!$A47,作業員情報!$A$4:$AE$53,29,0),"")&amp;""</f>
        <v/>
      </c>
      <c r="K48" s="1262">
        <f>IFERROR(VLOOKUP('5簡'!$A47,作業員情報!$A$4:$AE$53,30,0),"")</f>
        <v>0</v>
      </c>
      <c r="L48" s="1156" t="str">
        <f>IFERROR(VLOOKUP('5簡'!$A47,作業員情報!$A$4:$AE$53,11,0),"")&amp;""</f>
        <v/>
      </c>
      <c r="M48" s="1156" t="str">
        <f>IFERROR(VLOOKUP('5簡'!$A47,作業員情報!$A$4:$AE$53,18,0),"")&amp;""</f>
        <v/>
      </c>
      <c r="N48" s="1166" t="str">
        <f>IFERROR(VLOOKUP('5簡'!$A47,作業員情報!$A$4:$AE$53,15,0),"")&amp;""</f>
        <v/>
      </c>
      <c r="O48" s="1167"/>
      <c r="P48" s="1167"/>
      <c r="Q48" s="1167"/>
      <c r="R48" s="1280"/>
      <c r="S48" s="1216" t="str">
        <f>IFERROR(VLOOKUP('5簡'!$A47,作業員情報!$A$4:$AE$53,16,0),"")&amp;""</f>
        <v/>
      </c>
      <c r="T48" s="1217"/>
      <c r="U48" s="1217"/>
      <c r="V48" s="1217"/>
      <c r="W48" s="1218"/>
      <c r="X48" s="1216" t="str">
        <f>IFERROR(VLOOKUP('5簡'!$A47,作業員情報!$A$4:$AE$53,17,0),"")&amp;""</f>
        <v/>
      </c>
      <c r="Y48" s="1217"/>
      <c r="Z48" s="1217"/>
      <c r="AA48" s="1217"/>
      <c r="AB48" s="1218"/>
      <c r="AC48" s="1172" t="s">
        <v>888</v>
      </c>
      <c r="AD48" s="1173"/>
      <c r="AE48" s="1173"/>
      <c r="AF48" s="1173"/>
      <c r="AG48" s="1173"/>
      <c r="AH48" s="1174"/>
      <c r="AI48" s="1172" t="s">
        <v>1134</v>
      </c>
      <c r="AJ48" s="1173"/>
      <c r="AK48" s="1174"/>
    </row>
    <row r="49" spans="1:37" ht="8.25" customHeight="1">
      <c r="A49" s="1201"/>
      <c r="B49" s="1266"/>
      <c r="C49" s="1157"/>
      <c r="D49" s="1207"/>
      <c r="E49" s="1263"/>
      <c r="F49" s="1263"/>
      <c r="G49" s="1157"/>
      <c r="H49" s="1157"/>
      <c r="I49" s="1263"/>
      <c r="J49" s="1275"/>
      <c r="K49" s="1263"/>
      <c r="L49" s="1158"/>
      <c r="M49" s="1158"/>
      <c r="N49" s="1168"/>
      <c r="O49" s="1169"/>
      <c r="P49" s="1169"/>
      <c r="Q49" s="1169"/>
      <c r="R49" s="1281"/>
      <c r="S49" s="1219"/>
      <c r="T49" s="1220"/>
      <c r="U49" s="1220"/>
      <c r="V49" s="1220"/>
      <c r="W49" s="1221"/>
      <c r="X49" s="1219"/>
      <c r="Y49" s="1220"/>
      <c r="Z49" s="1220"/>
      <c r="AA49" s="1220"/>
      <c r="AB49" s="1221"/>
      <c r="AC49" s="1175"/>
      <c r="AD49" s="1176"/>
      <c r="AE49" s="1176"/>
      <c r="AF49" s="1176"/>
      <c r="AG49" s="1176"/>
      <c r="AH49" s="1177"/>
      <c r="AI49" s="1175"/>
      <c r="AJ49" s="1176"/>
      <c r="AK49" s="1177"/>
    </row>
    <row r="50" spans="1:37" ht="8.25" customHeight="1">
      <c r="A50" s="1201"/>
      <c r="B50" s="1159" t="str">
        <f>IFERROR(VLOOKUP('5簡'!$A47,作業員情報!$A$4:$AE$53,2,0)&amp;VLOOKUP('5簡'!$A47,作業員情報!$A$4:$AE$53,3,0),"")</f>
        <v/>
      </c>
      <c r="C50" s="1157"/>
      <c r="D50" s="1207"/>
      <c r="E50" s="1264"/>
      <c r="F50" s="1264"/>
      <c r="G50" s="1158"/>
      <c r="H50" s="1158"/>
      <c r="I50" s="1264"/>
      <c r="J50" s="1275"/>
      <c r="K50" s="1264"/>
      <c r="L50" s="1156" t="str">
        <f>IFERROR(VLOOKUP('5簡'!$A47,作業員情報!$A$4:$AE$53,12,0),"")&amp;""</f>
        <v/>
      </c>
      <c r="M50" s="1156" t="str">
        <f>IFERROR(VLOOKUP('5簡'!$A47,作業員情報!$A$4:$AE$53,19,0),"")&amp;""</f>
        <v/>
      </c>
      <c r="N50" s="1168"/>
      <c r="O50" s="1169"/>
      <c r="P50" s="1169"/>
      <c r="Q50" s="1169"/>
      <c r="R50" s="1281"/>
      <c r="S50" s="1219"/>
      <c r="T50" s="1220"/>
      <c r="U50" s="1220"/>
      <c r="V50" s="1220"/>
      <c r="W50" s="1221"/>
      <c r="X50" s="1219"/>
      <c r="Y50" s="1220"/>
      <c r="Z50" s="1220"/>
      <c r="AA50" s="1220"/>
      <c r="AB50" s="1221"/>
      <c r="AC50" s="1178"/>
      <c r="AD50" s="1179"/>
      <c r="AE50" s="1179"/>
      <c r="AF50" s="1179"/>
      <c r="AG50" s="1179"/>
      <c r="AH50" s="1180"/>
      <c r="AI50" s="1175"/>
      <c r="AJ50" s="1176"/>
      <c r="AK50" s="1177"/>
    </row>
    <row r="51" spans="1:37" ht="8.25" customHeight="1">
      <c r="A51" s="1201"/>
      <c r="B51" s="1160"/>
      <c r="C51" s="1157"/>
      <c r="D51" s="1207"/>
      <c r="E51" s="1268">
        <f>IFERROR(VLOOKUP('5簡'!$A47,作業員情報!$A$4:$AE$53,21,0),"")</f>
        <v>0</v>
      </c>
      <c r="F51" s="1271" t="str">
        <f ca="1">IFERROR(VLOOKUP('5簡'!$A47,作業員情報!$A$4:$AE$53,10,0),"")</f>
        <v/>
      </c>
      <c r="G51" s="1156" t="str">
        <f>IFERROR(VLOOKUP('5簡'!$A47,作業員情報!$A$4:$AE$53,25,0),"")&amp;""</f>
        <v/>
      </c>
      <c r="H51" s="1156" t="str">
        <f>IFERROR(VLOOKUP('5簡'!$A47,作業員情報!$A$4:$AE$53,26,0),"")&amp;""</f>
        <v/>
      </c>
      <c r="I51" s="1156" t="str">
        <f>IFERROR(VLOOKUP('5簡'!$A47,作業員情報!$A$4:$AE$53,28,0),"")&amp;""</f>
        <v/>
      </c>
      <c r="J51" s="1275"/>
      <c r="K51" s="1156" t="str">
        <f>IFERROR(VLOOKUP('5簡'!$A47,作業員情報!$A$4:$AE$53,31,0),"")&amp;""</f>
        <v/>
      </c>
      <c r="L51" s="1158"/>
      <c r="M51" s="1158"/>
      <c r="N51" s="1168"/>
      <c r="O51" s="1169"/>
      <c r="P51" s="1169"/>
      <c r="Q51" s="1169"/>
      <c r="R51" s="1281"/>
      <c r="S51" s="1219"/>
      <c r="T51" s="1220"/>
      <c r="U51" s="1220"/>
      <c r="V51" s="1220"/>
      <c r="W51" s="1221"/>
      <c r="X51" s="1219"/>
      <c r="Y51" s="1220"/>
      <c r="Z51" s="1220"/>
      <c r="AA51" s="1220"/>
      <c r="AB51" s="1221"/>
      <c r="AC51" s="1172" t="s">
        <v>888</v>
      </c>
      <c r="AD51" s="1173"/>
      <c r="AE51" s="1173"/>
      <c r="AF51" s="1173"/>
      <c r="AG51" s="1173"/>
      <c r="AH51" s="1174"/>
      <c r="AI51" s="1175" t="s">
        <v>1135</v>
      </c>
      <c r="AJ51" s="1176"/>
      <c r="AK51" s="1177"/>
    </row>
    <row r="52" spans="1:37" ht="8.25" customHeight="1">
      <c r="A52" s="1201"/>
      <c r="B52" s="1267" t="str">
        <f>IFERROR(VLOOKUP('5簡'!$A47,作業員情報!$A$4:$AE$53,6,0),"")&amp;""</f>
        <v/>
      </c>
      <c r="C52" s="1157"/>
      <c r="D52" s="1207"/>
      <c r="E52" s="1269"/>
      <c r="F52" s="1272"/>
      <c r="G52" s="1157"/>
      <c r="H52" s="1157"/>
      <c r="I52" s="1157"/>
      <c r="J52" s="1275"/>
      <c r="K52" s="1157"/>
      <c r="L52" s="1156" t="str">
        <f>IFERROR(VLOOKUP('5簡'!$A47,作業員情報!$A$4:$AE$53,13,0),"")&amp;""</f>
        <v/>
      </c>
      <c r="M52" s="1156" t="str">
        <f>IFERROR(VLOOKUP('5簡'!$A47,作業員情報!$A$4:$AE$53,14,0),"")&amp;""</f>
        <v/>
      </c>
      <c r="N52" s="1168"/>
      <c r="O52" s="1169"/>
      <c r="P52" s="1169"/>
      <c r="Q52" s="1169"/>
      <c r="R52" s="1281"/>
      <c r="S52" s="1219"/>
      <c r="T52" s="1220"/>
      <c r="U52" s="1220"/>
      <c r="V52" s="1220"/>
      <c r="W52" s="1221"/>
      <c r="X52" s="1219"/>
      <c r="Y52" s="1220"/>
      <c r="Z52" s="1220"/>
      <c r="AA52" s="1220"/>
      <c r="AB52" s="1221"/>
      <c r="AC52" s="1175"/>
      <c r="AD52" s="1176"/>
      <c r="AE52" s="1176"/>
      <c r="AF52" s="1176"/>
      <c r="AG52" s="1176"/>
      <c r="AH52" s="1177"/>
      <c r="AI52" s="1175"/>
      <c r="AJ52" s="1176"/>
      <c r="AK52" s="1177"/>
    </row>
    <row r="53" spans="1:37" ht="8.25" customHeight="1">
      <c r="A53" s="1202"/>
      <c r="B53" s="1155"/>
      <c r="C53" s="1158"/>
      <c r="D53" s="1208"/>
      <c r="E53" s="1270"/>
      <c r="F53" s="1273"/>
      <c r="G53" s="1158"/>
      <c r="H53" s="1158"/>
      <c r="I53" s="1158"/>
      <c r="J53" s="1276"/>
      <c r="K53" s="1158"/>
      <c r="L53" s="1158"/>
      <c r="M53" s="1158"/>
      <c r="N53" s="1282"/>
      <c r="O53" s="1283"/>
      <c r="P53" s="1283"/>
      <c r="Q53" s="1283"/>
      <c r="R53" s="1284"/>
      <c r="S53" s="1277"/>
      <c r="T53" s="1278"/>
      <c r="U53" s="1278"/>
      <c r="V53" s="1278"/>
      <c r="W53" s="1279"/>
      <c r="X53" s="1277"/>
      <c r="Y53" s="1278"/>
      <c r="Z53" s="1278"/>
      <c r="AA53" s="1278"/>
      <c r="AB53" s="1279"/>
      <c r="AC53" s="1178"/>
      <c r="AD53" s="1179"/>
      <c r="AE53" s="1179"/>
      <c r="AF53" s="1179"/>
      <c r="AG53" s="1179"/>
      <c r="AH53" s="1180"/>
      <c r="AI53" s="1337"/>
      <c r="AJ53" s="1338"/>
      <c r="AK53" s="1339"/>
    </row>
    <row r="54" spans="1:37" ht="8.25" customHeight="1">
      <c r="A54" s="1200">
        <f>A48+1</f>
        <v>7</v>
      </c>
      <c r="B54" s="1265" t="str">
        <f>IFERROR(VLOOKUP('5簡'!$A53,作業員情報!$A$4:$AE$53,4,0)&amp;" "&amp;VLOOKUP('5簡'!$A53,作業員情報!$A$4:$AE$53,5,0),"")</f>
        <v xml:space="preserve"> </v>
      </c>
      <c r="C54" s="1156" t="str">
        <f>IFERROR(VLOOKUP('5簡'!$A53,作業員情報!$A$4:$AE$53,7,0),"")&amp;""</f>
        <v/>
      </c>
      <c r="D54" s="1206" t="str">
        <f>IFERROR(VLOOKUP('5簡'!$A53,作業員情報!$A$4:$AE$53,8,0),"")&amp;""</f>
        <v/>
      </c>
      <c r="E54" s="1262">
        <f>IFERROR(VLOOKUP('5簡'!$A53,作業員情報!$A$4:$AE$53,20,0),"")</f>
        <v>0</v>
      </c>
      <c r="F54" s="1262">
        <f>IFERROR(VLOOKUP('5簡'!$A53,作業員情報!$A$4:$AE$53,9,0),"")</f>
        <v>0</v>
      </c>
      <c r="G54" s="1156" t="str">
        <f>IFERROR(VLOOKUP('5簡'!$A53,作業員情報!$A$4:$AE$53,22,0)&amp;VLOOKUP('5簡'!$A53,作業員情報!$A$4:$AE$53,23,0),"")</f>
        <v/>
      </c>
      <c r="H54" s="1156" t="str">
        <f>IFERROR(VLOOKUP('5簡'!$A53,作業員情報!$A$4:$AE$53,24,0),"")&amp;""</f>
        <v/>
      </c>
      <c r="I54" s="1262">
        <f>IFERROR(VLOOKUP('5簡'!$A53,作業員情報!$A$4:$AE$53,27,0),"")</f>
        <v>0</v>
      </c>
      <c r="J54" s="1274" t="str">
        <f>IFERROR(VLOOKUP('5簡'!$A53,作業員情報!$A$4:$AE$53,29,0),"")&amp;""</f>
        <v/>
      </c>
      <c r="K54" s="1262">
        <f>IFERROR(VLOOKUP('5簡'!$A53,作業員情報!$A$4:$AE$53,30,0),"")</f>
        <v>0</v>
      </c>
      <c r="L54" s="1156" t="str">
        <f>IFERROR(VLOOKUP('5簡'!$A53,作業員情報!$A$4:$AE$53,11,0),"")&amp;""</f>
        <v/>
      </c>
      <c r="M54" s="1156" t="str">
        <f>IFERROR(VLOOKUP('5簡'!$A53,作業員情報!$A$4:$AE$53,18,0),"")&amp;""</f>
        <v/>
      </c>
      <c r="N54" s="1166" t="str">
        <f>IFERROR(VLOOKUP('5簡'!$A53,作業員情報!$A$4:$AE$53,15,0),"")&amp;""</f>
        <v/>
      </c>
      <c r="O54" s="1167"/>
      <c r="P54" s="1167"/>
      <c r="Q54" s="1167"/>
      <c r="R54" s="1280"/>
      <c r="S54" s="1216" t="str">
        <f>IFERROR(VLOOKUP('5簡'!$A53,作業員情報!$A$4:$AE$53,16,0),"")&amp;""</f>
        <v/>
      </c>
      <c r="T54" s="1217"/>
      <c r="U54" s="1217"/>
      <c r="V54" s="1217"/>
      <c r="W54" s="1218"/>
      <c r="X54" s="1216" t="str">
        <f>IFERROR(VLOOKUP('5簡'!$A53,作業員情報!$A$4:$AE$53,17,0),"")&amp;""</f>
        <v/>
      </c>
      <c r="Y54" s="1217"/>
      <c r="Z54" s="1217"/>
      <c r="AA54" s="1217"/>
      <c r="AB54" s="1218"/>
      <c r="AC54" s="1172" t="s">
        <v>888</v>
      </c>
      <c r="AD54" s="1173"/>
      <c r="AE54" s="1173"/>
      <c r="AF54" s="1173"/>
      <c r="AG54" s="1173"/>
      <c r="AH54" s="1174"/>
      <c r="AI54" s="1172" t="s">
        <v>1134</v>
      </c>
      <c r="AJ54" s="1173"/>
      <c r="AK54" s="1174"/>
    </row>
    <row r="55" spans="1:37" ht="8.25" customHeight="1">
      <c r="A55" s="1201"/>
      <c r="B55" s="1266"/>
      <c r="C55" s="1157"/>
      <c r="D55" s="1207"/>
      <c r="E55" s="1263"/>
      <c r="F55" s="1263"/>
      <c r="G55" s="1157"/>
      <c r="H55" s="1157"/>
      <c r="I55" s="1263"/>
      <c r="J55" s="1275"/>
      <c r="K55" s="1263"/>
      <c r="L55" s="1158"/>
      <c r="M55" s="1158"/>
      <c r="N55" s="1168"/>
      <c r="O55" s="1169"/>
      <c r="P55" s="1169"/>
      <c r="Q55" s="1169"/>
      <c r="R55" s="1281"/>
      <c r="S55" s="1219"/>
      <c r="T55" s="1220"/>
      <c r="U55" s="1220"/>
      <c r="V55" s="1220"/>
      <c r="W55" s="1221"/>
      <c r="X55" s="1219"/>
      <c r="Y55" s="1220"/>
      <c r="Z55" s="1220"/>
      <c r="AA55" s="1220"/>
      <c r="AB55" s="1221"/>
      <c r="AC55" s="1175"/>
      <c r="AD55" s="1176"/>
      <c r="AE55" s="1176"/>
      <c r="AF55" s="1176"/>
      <c r="AG55" s="1176"/>
      <c r="AH55" s="1177"/>
      <c r="AI55" s="1175"/>
      <c r="AJ55" s="1176"/>
      <c r="AK55" s="1177"/>
    </row>
    <row r="56" spans="1:37" ht="8.25" customHeight="1">
      <c r="A56" s="1201"/>
      <c r="B56" s="1159" t="str">
        <f>IFERROR(VLOOKUP('5簡'!$A53,作業員情報!$A$4:$AE$53,2,0)&amp;VLOOKUP('5簡'!$A53,作業員情報!$A$4:$AE$53,3,0),"")</f>
        <v/>
      </c>
      <c r="C56" s="1157"/>
      <c r="D56" s="1207"/>
      <c r="E56" s="1264"/>
      <c r="F56" s="1264"/>
      <c r="G56" s="1158"/>
      <c r="H56" s="1158"/>
      <c r="I56" s="1264"/>
      <c r="J56" s="1275"/>
      <c r="K56" s="1264"/>
      <c r="L56" s="1156" t="str">
        <f>IFERROR(VLOOKUP('5簡'!$A53,作業員情報!$A$4:$AE$53,12,0),"")&amp;""</f>
        <v/>
      </c>
      <c r="M56" s="1156" t="str">
        <f>IFERROR(VLOOKUP('5簡'!$A53,作業員情報!$A$4:$AE$53,19,0),"")&amp;""</f>
        <v/>
      </c>
      <c r="N56" s="1168"/>
      <c r="O56" s="1169"/>
      <c r="P56" s="1169"/>
      <c r="Q56" s="1169"/>
      <c r="R56" s="1281"/>
      <c r="S56" s="1219"/>
      <c r="T56" s="1220"/>
      <c r="U56" s="1220"/>
      <c r="V56" s="1220"/>
      <c r="W56" s="1221"/>
      <c r="X56" s="1219"/>
      <c r="Y56" s="1220"/>
      <c r="Z56" s="1220"/>
      <c r="AA56" s="1220"/>
      <c r="AB56" s="1221"/>
      <c r="AC56" s="1178"/>
      <c r="AD56" s="1179"/>
      <c r="AE56" s="1179"/>
      <c r="AF56" s="1179"/>
      <c r="AG56" s="1179"/>
      <c r="AH56" s="1180"/>
      <c r="AI56" s="1175"/>
      <c r="AJ56" s="1176"/>
      <c r="AK56" s="1177"/>
    </row>
    <row r="57" spans="1:37" ht="8.25" customHeight="1">
      <c r="A57" s="1201"/>
      <c r="B57" s="1160"/>
      <c r="C57" s="1157"/>
      <c r="D57" s="1207"/>
      <c r="E57" s="1268">
        <f>IFERROR(VLOOKUP('5簡'!$A53,作業員情報!$A$4:$AE$53,21,0),"")</f>
        <v>0</v>
      </c>
      <c r="F57" s="1271" t="str">
        <f ca="1">IFERROR(VLOOKUP('5簡'!$A53,作業員情報!$A$4:$AE$53,10,0),"")</f>
        <v/>
      </c>
      <c r="G57" s="1156" t="str">
        <f>IFERROR(VLOOKUP('5簡'!$A53,作業員情報!$A$4:$AE$53,25,0),"")&amp;""</f>
        <v/>
      </c>
      <c r="H57" s="1156" t="str">
        <f>IFERROR(VLOOKUP('5簡'!$A53,作業員情報!$A$4:$AE$53,26,0),"")&amp;""</f>
        <v/>
      </c>
      <c r="I57" s="1156" t="str">
        <f>IFERROR(VLOOKUP('5簡'!$A53,作業員情報!$A$4:$AE$53,28,0),"")&amp;""</f>
        <v/>
      </c>
      <c r="J57" s="1275"/>
      <c r="K57" s="1156" t="str">
        <f>IFERROR(VLOOKUP('5簡'!$A53,作業員情報!$A$4:$AE$53,31,0),"")&amp;""</f>
        <v/>
      </c>
      <c r="L57" s="1158"/>
      <c r="M57" s="1158"/>
      <c r="N57" s="1168"/>
      <c r="O57" s="1169"/>
      <c r="P57" s="1169"/>
      <c r="Q57" s="1169"/>
      <c r="R57" s="1281"/>
      <c r="S57" s="1219"/>
      <c r="T57" s="1220"/>
      <c r="U57" s="1220"/>
      <c r="V57" s="1220"/>
      <c r="W57" s="1221"/>
      <c r="X57" s="1219"/>
      <c r="Y57" s="1220"/>
      <c r="Z57" s="1220"/>
      <c r="AA57" s="1220"/>
      <c r="AB57" s="1221"/>
      <c r="AC57" s="1172" t="s">
        <v>888</v>
      </c>
      <c r="AD57" s="1173"/>
      <c r="AE57" s="1173"/>
      <c r="AF57" s="1173"/>
      <c r="AG57" s="1173"/>
      <c r="AH57" s="1174"/>
      <c r="AI57" s="1175" t="s">
        <v>1135</v>
      </c>
      <c r="AJ57" s="1176"/>
      <c r="AK57" s="1177"/>
    </row>
    <row r="58" spans="1:37" ht="8.25" customHeight="1">
      <c r="A58" s="1201"/>
      <c r="B58" s="1267" t="str">
        <f>IFERROR(VLOOKUP('5簡'!$A53,作業員情報!$A$4:$AE$53,6,0),"")&amp;""</f>
        <v/>
      </c>
      <c r="C58" s="1157"/>
      <c r="D58" s="1207"/>
      <c r="E58" s="1269"/>
      <c r="F58" s="1272"/>
      <c r="G58" s="1157"/>
      <c r="H58" s="1157"/>
      <c r="I58" s="1157"/>
      <c r="J58" s="1275"/>
      <c r="K58" s="1157"/>
      <c r="L58" s="1156" t="str">
        <f>IFERROR(VLOOKUP('5簡'!$A53,作業員情報!$A$4:$AE$53,13,0),"")&amp;""</f>
        <v/>
      </c>
      <c r="M58" s="1156" t="str">
        <f>IFERROR(VLOOKUP('5簡'!$A53,作業員情報!$A$4:$AE$53,14,0),"")&amp;""</f>
        <v/>
      </c>
      <c r="N58" s="1168"/>
      <c r="O58" s="1169"/>
      <c r="P58" s="1169"/>
      <c r="Q58" s="1169"/>
      <c r="R58" s="1281"/>
      <c r="S58" s="1219"/>
      <c r="T58" s="1220"/>
      <c r="U58" s="1220"/>
      <c r="V58" s="1220"/>
      <c r="W58" s="1221"/>
      <c r="X58" s="1219"/>
      <c r="Y58" s="1220"/>
      <c r="Z58" s="1220"/>
      <c r="AA58" s="1220"/>
      <c r="AB58" s="1221"/>
      <c r="AC58" s="1175"/>
      <c r="AD58" s="1176"/>
      <c r="AE58" s="1176"/>
      <c r="AF58" s="1176"/>
      <c r="AG58" s="1176"/>
      <c r="AH58" s="1177"/>
      <c r="AI58" s="1175"/>
      <c r="AJ58" s="1176"/>
      <c r="AK58" s="1177"/>
    </row>
    <row r="59" spans="1:37" ht="8.25" customHeight="1">
      <c r="A59" s="1202"/>
      <c r="B59" s="1155"/>
      <c r="C59" s="1158"/>
      <c r="D59" s="1208"/>
      <c r="E59" s="1270"/>
      <c r="F59" s="1273"/>
      <c r="G59" s="1158"/>
      <c r="H59" s="1158"/>
      <c r="I59" s="1158"/>
      <c r="J59" s="1276"/>
      <c r="K59" s="1158"/>
      <c r="L59" s="1158"/>
      <c r="M59" s="1158"/>
      <c r="N59" s="1282"/>
      <c r="O59" s="1283"/>
      <c r="P59" s="1283"/>
      <c r="Q59" s="1283"/>
      <c r="R59" s="1284"/>
      <c r="S59" s="1277"/>
      <c r="T59" s="1278"/>
      <c r="U59" s="1278"/>
      <c r="V59" s="1278"/>
      <c r="W59" s="1279"/>
      <c r="X59" s="1277"/>
      <c r="Y59" s="1278"/>
      <c r="Z59" s="1278"/>
      <c r="AA59" s="1278"/>
      <c r="AB59" s="1279"/>
      <c r="AC59" s="1178"/>
      <c r="AD59" s="1179"/>
      <c r="AE59" s="1179"/>
      <c r="AF59" s="1179"/>
      <c r="AG59" s="1179"/>
      <c r="AH59" s="1180"/>
      <c r="AI59" s="1337"/>
      <c r="AJ59" s="1338"/>
      <c r="AK59" s="1339"/>
    </row>
    <row r="60" spans="1:37" ht="8.25" customHeight="1">
      <c r="A60" s="1200">
        <f>A54+1</f>
        <v>8</v>
      </c>
      <c r="B60" s="1265" t="str">
        <f>IFERROR(VLOOKUP('5簡'!$A59,作業員情報!$A$4:$AE$53,4,0)&amp;" "&amp;VLOOKUP('5簡'!$A59,作業員情報!$A$4:$AE$53,5,0),"")</f>
        <v xml:space="preserve"> </v>
      </c>
      <c r="C60" s="1156" t="str">
        <f>IFERROR(VLOOKUP('5簡'!$A59,作業員情報!$A$4:$AE$53,7,0),"")&amp;""</f>
        <v/>
      </c>
      <c r="D60" s="1206" t="str">
        <f>IFERROR(VLOOKUP('5簡'!$A59,作業員情報!$A$4:$AE$53,8,0),"")&amp;""</f>
        <v/>
      </c>
      <c r="E60" s="1262">
        <f>IFERROR(VLOOKUP('5簡'!$A59,作業員情報!$A$4:$AE$53,20,0),"")</f>
        <v>0</v>
      </c>
      <c r="F60" s="1262">
        <f>IFERROR(VLOOKUP('5簡'!$A59,作業員情報!$A$4:$AE$53,9,0),"")</f>
        <v>0</v>
      </c>
      <c r="G60" s="1156" t="str">
        <f>IFERROR(VLOOKUP('5簡'!$A59,作業員情報!$A$4:$AE$53,22,0)&amp;VLOOKUP('5簡'!$A59,作業員情報!$A$4:$AE$53,23,0),"")</f>
        <v/>
      </c>
      <c r="H60" s="1156" t="str">
        <f>IFERROR(VLOOKUP('5簡'!$A59,作業員情報!$A$4:$AE$53,24,0),"")&amp;""</f>
        <v/>
      </c>
      <c r="I60" s="1262">
        <f>IFERROR(VLOOKUP('5簡'!$A59,作業員情報!$A$4:$AE$53,27,0),"")</f>
        <v>0</v>
      </c>
      <c r="J60" s="1274" t="str">
        <f>IFERROR(VLOOKUP('5簡'!$A59,作業員情報!$A$4:$AE$53,29,0),"")&amp;""</f>
        <v/>
      </c>
      <c r="K60" s="1262">
        <f>IFERROR(VLOOKUP('5簡'!$A59,作業員情報!$A$4:$AE$53,30,0),"")</f>
        <v>0</v>
      </c>
      <c r="L60" s="1156" t="str">
        <f>IFERROR(VLOOKUP('5簡'!$A59,作業員情報!$A$4:$AE$53,11,0),"")&amp;""</f>
        <v/>
      </c>
      <c r="M60" s="1156" t="str">
        <f>IFERROR(VLOOKUP('5簡'!$A59,作業員情報!$A$4:$AE$53,18,0),"")&amp;""</f>
        <v/>
      </c>
      <c r="N60" s="1166" t="str">
        <f>IFERROR(VLOOKUP('5簡'!$A59,作業員情報!$A$4:$AE$53,15,0),"")&amp;""</f>
        <v/>
      </c>
      <c r="O60" s="1167"/>
      <c r="P60" s="1167"/>
      <c r="Q60" s="1167"/>
      <c r="R60" s="1280"/>
      <c r="S60" s="1216" t="str">
        <f>IFERROR(VLOOKUP('5簡'!$A59,作業員情報!$A$4:$AE$53,16,0),"")&amp;""</f>
        <v/>
      </c>
      <c r="T60" s="1217"/>
      <c r="U60" s="1217"/>
      <c r="V60" s="1217"/>
      <c r="W60" s="1218"/>
      <c r="X60" s="1216" t="str">
        <f>IFERROR(VLOOKUP('5簡'!$A59,作業員情報!$A$4:$AE$53,17,0),"")&amp;""</f>
        <v/>
      </c>
      <c r="Y60" s="1217"/>
      <c r="Z60" s="1217"/>
      <c r="AA60" s="1217"/>
      <c r="AB60" s="1218"/>
      <c r="AC60" s="1172" t="s">
        <v>888</v>
      </c>
      <c r="AD60" s="1173"/>
      <c r="AE60" s="1173"/>
      <c r="AF60" s="1173"/>
      <c r="AG60" s="1173"/>
      <c r="AH60" s="1174"/>
      <c r="AI60" s="1172" t="s">
        <v>1134</v>
      </c>
      <c r="AJ60" s="1173"/>
      <c r="AK60" s="1174"/>
    </row>
    <row r="61" spans="1:37" ht="8.25" customHeight="1">
      <c r="A61" s="1201"/>
      <c r="B61" s="1266"/>
      <c r="C61" s="1157"/>
      <c r="D61" s="1207"/>
      <c r="E61" s="1263"/>
      <c r="F61" s="1263"/>
      <c r="G61" s="1157"/>
      <c r="H61" s="1157"/>
      <c r="I61" s="1263"/>
      <c r="J61" s="1275"/>
      <c r="K61" s="1263"/>
      <c r="L61" s="1158"/>
      <c r="M61" s="1158"/>
      <c r="N61" s="1168"/>
      <c r="O61" s="1169"/>
      <c r="P61" s="1169"/>
      <c r="Q61" s="1169"/>
      <c r="R61" s="1281"/>
      <c r="S61" s="1219"/>
      <c r="T61" s="1220"/>
      <c r="U61" s="1220"/>
      <c r="V61" s="1220"/>
      <c r="W61" s="1221"/>
      <c r="X61" s="1219"/>
      <c r="Y61" s="1220"/>
      <c r="Z61" s="1220"/>
      <c r="AA61" s="1220"/>
      <c r="AB61" s="1221"/>
      <c r="AC61" s="1175"/>
      <c r="AD61" s="1176"/>
      <c r="AE61" s="1176"/>
      <c r="AF61" s="1176"/>
      <c r="AG61" s="1176"/>
      <c r="AH61" s="1177"/>
      <c r="AI61" s="1175"/>
      <c r="AJ61" s="1176"/>
      <c r="AK61" s="1177"/>
    </row>
    <row r="62" spans="1:37" ht="8.25" customHeight="1">
      <c r="A62" s="1201"/>
      <c r="B62" s="1159" t="str">
        <f>IFERROR(VLOOKUP('5簡'!$A59,作業員情報!$A$4:$AE$53,2,0)&amp;VLOOKUP('5簡'!$A59,作業員情報!$A$4:$AE$53,3,0),"")</f>
        <v/>
      </c>
      <c r="C62" s="1157"/>
      <c r="D62" s="1207"/>
      <c r="E62" s="1264"/>
      <c r="F62" s="1264"/>
      <c r="G62" s="1158"/>
      <c r="H62" s="1158"/>
      <c r="I62" s="1264"/>
      <c r="J62" s="1275"/>
      <c r="K62" s="1264"/>
      <c r="L62" s="1156" t="str">
        <f>IFERROR(VLOOKUP('5簡'!$A59,作業員情報!$A$4:$AE$53,12,0),"")&amp;""</f>
        <v/>
      </c>
      <c r="M62" s="1156" t="str">
        <f>IFERROR(VLOOKUP('5簡'!$A59,作業員情報!$A$4:$AE$53,19,0),"")&amp;""</f>
        <v/>
      </c>
      <c r="N62" s="1168"/>
      <c r="O62" s="1169"/>
      <c r="P62" s="1169"/>
      <c r="Q62" s="1169"/>
      <c r="R62" s="1281"/>
      <c r="S62" s="1219"/>
      <c r="T62" s="1220"/>
      <c r="U62" s="1220"/>
      <c r="V62" s="1220"/>
      <c r="W62" s="1221"/>
      <c r="X62" s="1219"/>
      <c r="Y62" s="1220"/>
      <c r="Z62" s="1220"/>
      <c r="AA62" s="1220"/>
      <c r="AB62" s="1221"/>
      <c r="AC62" s="1178"/>
      <c r="AD62" s="1179"/>
      <c r="AE62" s="1179"/>
      <c r="AF62" s="1179"/>
      <c r="AG62" s="1179"/>
      <c r="AH62" s="1180"/>
      <c r="AI62" s="1175"/>
      <c r="AJ62" s="1176"/>
      <c r="AK62" s="1177"/>
    </row>
    <row r="63" spans="1:37" ht="8.25" customHeight="1">
      <c r="A63" s="1201"/>
      <c r="B63" s="1160"/>
      <c r="C63" s="1157"/>
      <c r="D63" s="1207"/>
      <c r="E63" s="1268">
        <f>IFERROR(VLOOKUP('5簡'!$A59,作業員情報!$A$4:$AE$53,21,0),"")</f>
        <v>0</v>
      </c>
      <c r="F63" s="1271" t="str">
        <f ca="1">IFERROR(VLOOKUP('5簡'!$A59,作業員情報!$A$4:$AE$53,10,0),"")</f>
        <v/>
      </c>
      <c r="G63" s="1156" t="str">
        <f>IFERROR(VLOOKUP('5簡'!$A59,作業員情報!$A$4:$AE$53,25,0),"")&amp;""</f>
        <v/>
      </c>
      <c r="H63" s="1156" t="str">
        <f>IFERROR(VLOOKUP('5簡'!$A59,作業員情報!$A$4:$AE$53,26,0),"")&amp;""</f>
        <v/>
      </c>
      <c r="I63" s="1156" t="str">
        <f>IFERROR(VLOOKUP('5簡'!$A59,作業員情報!$A$4:$AE$53,28,0),"")&amp;""</f>
        <v/>
      </c>
      <c r="J63" s="1275"/>
      <c r="K63" s="1156" t="str">
        <f>IFERROR(VLOOKUP('5簡'!$A59,作業員情報!$A$4:$AE$53,31,0),"")&amp;""</f>
        <v/>
      </c>
      <c r="L63" s="1158"/>
      <c r="M63" s="1158"/>
      <c r="N63" s="1168"/>
      <c r="O63" s="1169"/>
      <c r="P63" s="1169"/>
      <c r="Q63" s="1169"/>
      <c r="R63" s="1281"/>
      <c r="S63" s="1219"/>
      <c r="T63" s="1220"/>
      <c r="U63" s="1220"/>
      <c r="V63" s="1220"/>
      <c r="W63" s="1221"/>
      <c r="X63" s="1219"/>
      <c r="Y63" s="1220"/>
      <c r="Z63" s="1220"/>
      <c r="AA63" s="1220"/>
      <c r="AB63" s="1221"/>
      <c r="AC63" s="1172" t="s">
        <v>888</v>
      </c>
      <c r="AD63" s="1173"/>
      <c r="AE63" s="1173"/>
      <c r="AF63" s="1173"/>
      <c r="AG63" s="1173"/>
      <c r="AH63" s="1174"/>
      <c r="AI63" s="1175" t="s">
        <v>1135</v>
      </c>
      <c r="AJ63" s="1176"/>
      <c r="AK63" s="1177"/>
    </row>
    <row r="64" spans="1:37" ht="8.25" customHeight="1">
      <c r="A64" s="1201"/>
      <c r="B64" s="1267" t="str">
        <f>IFERROR(VLOOKUP('5簡'!$A59,作業員情報!$A$4:$AE$53,6,0),"")&amp;""</f>
        <v/>
      </c>
      <c r="C64" s="1157"/>
      <c r="D64" s="1207"/>
      <c r="E64" s="1269"/>
      <c r="F64" s="1272"/>
      <c r="G64" s="1157"/>
      <c r="H64" s="1157"/>
      <c r="I64" s="1157"/>
      <c r="J64" s="1275"/>
      <c r="K64" s="1157"/>
      <c r="L64" s="1156" t="str">
        <f>IFERROR(VLOOKUP('5簡'!$A59,作業員情報!$A$4:$AE$53,13,0),"")&amp;""</f>
        <v/>
      </c>
      <c r="M64" s="1156" t="str">
        <f>IFERROR(VLOOKUP('5簡'!$A59,作業員情報!$A$4:$AE$53,14,0),"")&amp;""</f>
        <v/>
      </c>
      <c r="N64" s="1168"/>
      <c r="O64" s="1169"/>
      <c r="P64" s="1169"/>
      <c r="Q64" s="1169"/>
      <c r="R64" s="1281"/>
      <c r="S64" s="1219"/>
      <c r="T64" s="1220"/>
      <c r="U64" s="1220"/>
      <c r="V64" s="1220"/>
      <c r="W64" s="1221"/>
      <c r="X64" s="1219"/>
      <c r="Y64" s="1220"/>
      <c r="Z64" s="1220"/>
      <c r="AA64" s="1220"/>
      <c r="AB64" s="1221"/>
      <c r="AC64" s="1175"/>
      <c r="AD64" s="1176"/>
      <c r="AE64" s="1176"/>
      <c r="AF64" s="1176"/>
      <c r="AG64" s="1176"/>
      <c r="AH64" s="1177"/>
      <c r="AI64" s="1175"/>
      <c r="AJ64" s="1176"/>
      <c r="AK64" s="1177"/>
    </row>
    <row r="65" spans="1:40" ht="8.25" customHeight="1">
      <c r="A65" s="1202"/>
      <c r="B65" s="1155"/>
      <c r="C65" s="1158"/>
      <c r="D65" s="1208"/>
      <c r="E65" s="1270"/>
      <c r="F65" s="1273"/>
      <c r="G65" s="1158"/>
      <c r="H65" s="1158"/>
      <c r="I65" s="1158"/>
      <c r="J65" s="1276"/>
      <c r="K65" s="1158"/>
      <c r="L65" s="1158"/>
      <c r="M65" s="1158"/>
      <c r="N65" s="1282"/>
      <c r="O65" s="1283"/>
      <c r="P65" s="1283"/>
      <c r="Q65" s="1283"/>
      <c r="R65" s="1284"/>
      <c r="S65" s="1277"/>
      <c r="T65" s="1278"/>
      <c r="U65" s="1278"/>
      <c r="V65" s="1278"/>
      <c r="W65" s="1279"/>
      <c r="X65" s="1277"/>
      <c r="Y65" s="1278"/>
      <c r="Z65" s="1278"/>
      <c r="AA65" s="1278"/>
      <c r="AB65" s="1279"/>
      <c r="AC65" s="1178"/>
      <c r="AD65" s="1179"/>
      <c r="AE65" s="1179"/>
      <c r="AF65" s="1179"/>
      <c r="AG65" s="1179"/>
      <c r="AH65" s="1180"/>
      <c r="AI65" s="1337"/>
      <c r="AJ65" s="1338"/>
      <c r="AK65" s="1339"/>
    </row>
    <row r="66" spans="1:40" ht="8.25" customHeight="1">
      <c r="A66" s="1200">
        <f>A60+1</f>
        <v>9</v>
      </c>
      <c r="B66" s="1265" t="str">
        <f>IFERROR(VLOOKUP('5簡'!$A65,作業員情報!$A$4:$AE$53,4,0)&amp;" "&amp;VLOOKUP('5簡'!$A65,作業員情報!$A$4:$AE$53,5,0),"")</f>
        <v xml:space="preserve"> </v>
      </c>
      <c r="C66" s="1156" t="str">
        <f>IFERROR(VLOOKUP('5簡'!$A65,作業員情報!$A$4:$AE$53,7,0),"")&amp;""</f>
        <v/>
      </c>
      <c r="D66" s="1206" t="str">
        <f>IFERROR(VLOOKUP('5簡'!$A65,作業員情報!$A$4:$AE$53,8,0),"")&amp;""</f>
        <v/>
      </c>
      <c r="E66" s="1262">
        <f>IFERROR(VLOOKUP('5簡'!$A65,作業員情報!$A$4:$AE$53,20,0),"")</f>
        <v>0</v>
      </c>
      <c r="F66" s="1262">
        <f>IFERROR(VLOOKUP('5簡'!$A65,作業員情報!$A$4:$AE$53,9,0),"")</f>
        <v>0</v>
      </c>
      <c r="G66" s="1156" t="str">
        <f>IFERROR(VLOOKUP('5簡'!$A65,作業員情報!$A$4:$AE$53,22,0)&amp;VLOOKUP('5簡'!$A65,作業員情報!$A$4:$AE$53,23,0),"")</f>
        <v/>
      </c>
      <c r="H66" s="1156" t="str">
        <f>IFERROR(VLOOKUP('5簡'!$A65,作業員情報!$A$4:$AE$53,24,0),"")&amp;""</f>
        <v/>
      </c>
      <c r="I66" s="1262">
        <f>IFERROR(VLOOKUP('5簡'!$A65,作業員情報!$A$4:$AE$53,27,0),"")</f>
        <v>0</v>
      </c>
      <c r="J66" s="1274" t="str">
        <f>IFERROR(VLOOKUP('5簡'!$A65,作業員情報!$A$4:$AE$53,29,0),"")&amp;""</f>
        <v/>
      </c>
      <c r="K66" s="1262">
        <f>IFERROR(VLOOKUP('5簡'!$A65,作業員情報!$A$4:$AE$53,30,0),"")</f>
        <v>0</v>
      </c>
      <c r="L66" s="1156" t="str">
        <f>IFERROR(VLOOKUP('5簡'!$A65,作業員情報!$A$4:$AE$53,11,0),"")&amp;""</f>
        <v/>
      </c>
      <c r="M66" s="1156" t="str">
        <f>IFERROR(VLOOKUP('5簡'!$A65,作業員情報!$A$4:$AE$53,18,0),"")&amp;""</f>
        <v/>
      </c>
      <c r="N66" s="1166" t="str">
        <f>IFERROR(VLOOKUP('5簡'!$A65,作業員情報!$A$4:$AE$53,15,0),"")&amp;""</f>
        <v/>
      </c>
      <c r="O66" s="1167"/>
      <c r="P66" s="1167"/>
      <c r="Q66" s="1167"/>
      <c r="R66" s="1280"/>
      <c r="S66" s="1216" t="str">
        <f>IFERROR(VLOOKUP('5簡'!$A65,作業員情報!$A$4:$AE$53,16,0),"")&amp;""</f>
        <v/>
      </c>
      <c r="T66" s="1217"/>
      <c r="U66" s="1217"/>
      <c r="V66" s="1217"/>
      <c r="W66" s="1218"/>
      <c r="X66" s="1216" t="str">
        <f>IFERROR(VLOOKUP('5簡'!$A65,作業員情報!$A$4:$AE$53,17,0),"")&amp;""</f>
        <v/>
      </c>
      <c r="Y66" s="1217"/>
      <c r="Z66" s="1217"/>
      <c r="AA66" s="1217"/>
      <c r="AB66" s="1218"/>
      <c r="AC66" s="1172" t="s">
        <v>888</v>
      </c>
      <c r="AD66" s="1173"/>
      <c r="AE66" s="1173"/>
      <c r="AF66" s="1173"/>
      <c r="AG66" s="1173"/>
      <c r="AH66" s="1174"/>
      <c r="AI66" s="1172" t="s">
        <v>1134</v>
      </c>
      <c r="AJ66" s="1173"/>
      <c r="AK66" s="1174"/>
    </row>
    <row r="67" spans="1:40" ht="8.25" customHeight="1">
      <c r="A67" s="1201"/>
      <c r="B67" s="1266"/>
      <c r="C67" s="1157"/>
      <c r="D67" s="1207"/>
      <c r="E67" s="1263"/>
      <c r="F67" s="1263"/>
      <c r="G67" s="1157"/>
      <c r="H67" s="1157"/>
      <c r="I67" s="1263"/>
      <c r="J67" s="1275"/>
      <c r="K67" s="1263"/>
      <c r="L67" s="1158"/>
      <c r="M67" s="1158"/>
      <c r="N67" s="1168"/>
      <c r="O67" s="1169"/>
      <c r="P67" s="1169"/>
      <c r="Q67" s="1169"/>
      <c r="R67" s="1281"/>
      <c r="S67" s="1219"/>
      <c r="T67" s="1220"/>
      <c r="U67" s="1220"/>
      <c r="V67" s="1220"/>
      <c r="W67" s="1221"/>
      <c r="X67" s="1219"/>
      <c r="Y67" s="1220"/>
      <c r="Z67" s="1220"/>
      <c r="AA67" s="1220"/>
      <c r="AB67" s="1221"/>
      <c r="AC67" s="1175"/>
      <c r="AD67" s="1176"/>
      <c r="AE67" s="1176"/>
      <c r="AF67" s="1176"/>
      <c r="AG67" s="1176"/>
      <c r="AH67" s="1177"/>
      <c r="AI67" s="1175"/>
      <c r="AJ67" s="1176"/>
      <c r="AK67" s="1177"/>
    </row>
    <row r="68" spans="1:40" ht="8.25" customHeight="1">
      <c r="A68" s="1201"/>
      <c r="B68" s="1159" t="str">
        <f>IFERROR(VLOOKUP('5簡'!$A65,作業員情報!$A$4:$AE$53,2,0)&amp;VLOOKUP('5簡'!$A65,作業員情報!$A$4:$AE$53,3,0),"")</f>
        <v/>
      </c>
      <c r="C68" s="1157"/>
      <c r="D68" s="1207"/>
      <c r="E68" s="1264"/>
      <c r="F68" s="1264"/>
      <c r="G68" s="1158"/>
      <c r="H68" s="1158"/>
      <c r="I68" s="1264"/>
      <c r="J68" s="1275"/>
      <c r="K68" s="1264"/>
      <c r="L68" s="1156" t="str">
        <f>IFERROR(VLOOKUP('5簡'!$A65,作業員情報!$A$4:$AE$53,12,0),"")&amp;""</f>
        <v/>
      </c>
      <c r="M68" s="1156" t="str">
        <f>IFERROR(VLOOKUP('5簡'!$A65,作業員情報!$A$4:$AE$53,19,0),"")&amp;""</f>
        <v/>
      </c>
      <c r="N68" s="1168"/>
      <c r="O68" s="1169"/>
      <c r="P68" s="1169"/>
      <c r="Q68" s="1169"/>
      <c r="R68" s="1281"/>
      <c r="S68" s="1219"/>
      <c r="T68" s="1220"/>
      <c r="U68" s="1220"/>
      <c r="V68" s="1220"/>
      <c r="W68" s="1221"/>
      <c r="X68" s="1219"/>
      <c r="Y68" s="1220"/>
      <c r="Z68" s="1220"/>
      <c r="AA68" s="1220"/>
      <c r="AB68" s="1221"/>
      <c r="AC68" s="1178"/>
      <c r="AD68" s="1179"/>
      <c r="AE68" s="1179"/>
      <c r="AF68" s="1179"/>
      <c r="AG68" s="1179"/>
      <c r="AH68" s="1180"/>
      <c r="AI68" s="1175"/>
      <c r="AJ68" s="1176"/>
      <c r="AK68" s="1177"/>
    </row>
    <row r="69" spans="1:40" ht="8.25" customHeight="1">
      <c r="A69" s="1201"/>
      <c r="B69" s="1160"/>
      <c r="C69" s="1157"/>
      <c r="D69" s="1207"/>
      <c r="E69" s="1268">
        <f>IFERROR(VLOOKUP('5簡'!$A65,作業員情報!$A$4:$AE$53,21,0),"")</f>
        <v>0</v>
      </c>
      <c r="F69" s="1271" t="str">
        <f ca="1">IFERROR(VLOOKUP('5簡'!$A65,作業員情報!$A$4:$AE$53,10,0),"")</f>
        <v/>
      </c>
      <c r="G69" s="1156" t="str">
        <f>IFERROR(VLOOKUP('5簡'!$A65,作業員情報!$A$4:$AE$53,25,0),"")&amp;""</f>
        <v/>
      </c>
      <c r="H69" s="1156" t="str">
        <f>IFERROR(VLOOKUP('5簡'!$A65,作業員情報!$A$4:$AE$53,26,0),"")&amp;""</f>
        <v/>
      </c>
      <c r="I69" s="1156" t="str">
        <f>IFERROR(VLOOKUP('5簡'!$A65,作業員情報!$A$4:$AE$53,28,0),"")&amp;""</f>
        <v/>
      </c>
      <c r="J69" s="1275"/>
      <c r="K69" s="1156" t="str">
        <f>IFERROR(VLOOKUP('5簡'!$A65,作業員情報!$A$4:$AE$53,31,0),"")&amp;""</f>
        <v/>
      </c>
      <c r="L69" s="1158"/>
      <c r="M69" s="1158"/>
      <c r="N69" s="1168"/>
      <c r="O69" s="1169"/>
      <c r="P69" s="1169"/>
      <c r="Q69" s="1169"/>
      <c r="R69" s="1281"/>
      <c r="S69" s="1219"/>
      <c r="T69" s="1220"/>
      <c r="U69" s="1220"/>
      <c r="V69" s="1220"/>
      <c r="W69" s="1221"/>
      <c r="X69" s="1219"/>
      <c r="Y69" s="1220"/>
      <c r="Z69" s="1220"/>
      <c r="AA69" s="1220"/>
      <c r="AB69" s="1221"/>
      <c r="AC69" s="1172" t="s">
        <v>888</v>
      </c>
      <c r="AD69" s="1173"/>
      <c r="AE69" s="1173"/>
      <c r="AF69" s="1173"/>
      <c r="AG69" s="1173"/>
      <c r="AH69" s="1174"/>
      <c r="AI69" s="1175" t="s">
        <v>1135</v>
      </c>
      <c r="AJ69" s="1176"/>
      <c r="AK69" s="1177"/>
    </row>
    <row r="70" spans="1:40" ht="8.25" customHeight="1">
      <c r="A70" s="1201"/>
      <c r="B70" s="1267" t="str">
        <f>IFERROR(VLOOKUP('5簡'!$A65,作業員情報!$A$4:$AE$53,6,0),"")&amp;""</f>
        <v/>
      </c>
      <c r="C70" s="1157"/>
      <c r="D70" s="1207"/>
      <c r="E70" s="1269"/>
      <c r="F70" s="1272"/>
      <c r="G70" s="1157"/>
      <c r="H70" s="1157"/>
      <c r="I70" s="1157"/>
      <c r="J70" s="1275"/>
      <c r="K70" s="1157"/>
      <c r="L70" s="1156" t="str">
        <f>IFERROR(VLOOKUP('5簡'!$A65,作業員情報!$A$4:$AE$53,13,0),"")&amp;""</f>
        <v/>
      </c>
      <c r="M70" s="1156" t="str">
        <f>IFERROR(VLOOKUP('5簡'!$A65,作業員情報!$A$4:$AE$53,14,0),"")&amp;""</f>
        <v/>
      </c>
      <c r="N70" s="1168"/>
      <c r="O70" s="1169"/>
      <c r="P70" s="1169"/>
      <c r="Q70" s="1169"/>
      <c r="R70" s="1281"/>
      <c r="S70" s="1219"/>
      <c r="T70" s="1220"/>
      <c r="U70" s="1220"/>
      <c r="V70" s="1220"/>
      <c r="W70" s="1221"/>
      <c r="X70" s="1219"/>
      <c r="Y70" s="1220"/>
      <c r="Z70" s="1220"/>
      <c r="AA70" s="1220"/>
      <c r="AB70" s="1221"/>
      <c r="AC70" s="1175"/>
      <c r="AD70" s="1176"/>
      <c r="AE70" s="1176"/>
      <c r="AF70" s="1176"/>
      <c r="AG70" s="1176"/>
      <c r="AH70" s="1177"/>
      <c r="AI70" s="1175"/>
      <c r="AJ70" s="1176"/>
      <c r="AK70" s="1177"/>
    </row>
    <row r="71" spans="1:40" ht="8.25" customHeight="1">
      <c r="A71" s="1202"/>
      <c r="B71" s="1155"/>
      <c r="C71" s="1158"/>
      <c r="D71" s="1208"/>
      <c r="E71" s="1270"/>
      <c r="F71" s="1273"/>
      <c r="G71" s="1158"/>
      <c r="H71" s="1158"/>
      <c r="I71" s="1158"/>
      <c r="J71" s="1276"/>
      <c r="K71" s="1158"/>
      <c r="L71" s="1158"/>
      <c r="M71" s="1158"/>
      <c r="N71" s="1282"/>
      <c r="O71" s="1283"/>
      <c r="P71" s="1283"/>
      <c r="Q71" s="1283"/>
      <c r="R71" s="1284"/>
      <c r="S71" s="1277"/>
      <c r="T71" s="1278"/>
      <c r="U71" s="1278"/>
      <c r="V71" s="1278"/>
      <c r="W71" s="1279"/>
      <c r="X71" s="1277"/>
      <c r="Y71" s="1278"/>
      <c r="Z71" s="1278"/>
      <c r="AA71" s="1278"/>
      <c r="AB71" s="1279"/>
      <c r="AC71" s="1178"/>
      <c r="AD71" s="1179"/>
      <c r="AE71" s="1179"/>
      <c r="AF71" s="1179"/>
      <c r="AG71" s="1179"/>
      <c r="AH71" s="1180"/>
      <c r="AI71" s="1337"/>
      <c r="AJ71" s="1338"/>
      <c r="AK71" s="1339"/>
    </row>
    <row r="72" spans="1:40" ht="8.25" customHeight="1">
      <c r="A72" s="1201">
        <f>A66+1</f>
        <v>10</v>
      </c>
      <c r="B72" s="1265" t="str">
        <f>IFERROR(VLOOKUP('5簡'!$A71,作業員情報!$A$4:$AE$53,4,0)&amp;" "&amp;VLOOKUP('5簡'!$A71,作業員情報!$A$4:$AE$53,5,0),"")</f>
        <v xml:space="preserve"> </v>
      </c>
      <c r="C72" s="1156" t="str">
        <f>IFERROR(VLOOKUP('5簡'!$A71,作業員情報!$A$4:$AE$53,7,0),"")&amp;""</f>
        <v/>
      </c>
      <c r="D72" s="1206" t="str">
        <f>IFERROR(VLOOKUP('5簡'!$A71,作業員情報!$A$4:$AE$53,8,0),"")&amp;""</f>
        <v/>
      </c>
      <c r="E72" s="1262">
        <f>IFERROR(VLOOKUP('5簡'!$A71,作業員情報!$A$4:$AE$53,20,0),"")</f>
        <v>0</v>
      </c>
      <c r="F72" s="1262">
        <f>IFERROR(VLOOKUP('5簡'!$A71,作業員情報!$A$4:$AE$53,9,0),"")</f>
        <v>0</v>
      </c>
      <c r="G72" s="1156" t="str">
        <f>IFERROR(VLOOKUP('5簡'!$A71,作業員情報!$A$4:$AE$53,22,0)&amp;VLOOKUP('5簡'!$A71,作業員情報!$A$4:$AE$53,23,0),"")</f>
        <v/>
      </c>
      <c r="H72" s="1156" t="str">
        <f>IFERROR(VLOOKUP('5簡'!$A71,作業員情報!$A$4:$AE$53,24,0),"")&amp;""</f>
        <v/>
      </c>
      <c r="I72" s="1262">
        <f>IFERROR(VLOOKUP('5簡'!$A71,作業員情報!$A$4:$AE$53,27,0),"")</f>
        <v>0</v>
      </c>
      <c r="J72" s="1274" t="str">
        <f>IFERROR(VLOOKUP('5簡'!$A71,作業員情報!$A$4:$AE$53,29,0),"")&amp;""</f>
        <v/>
      </c>
      <c r="K72" s="1262">
        <f>IFERROR(VLOOKUP('5簡'!$A71,作業員情報!$A$4:$AE$53,30,0),"")</f>
        <v>0</v>
      </c>
      <c r="L72" s="1156" t="str">
        <f>IFERROR(VLOOKUP('5簡'!$A71,作業員情報!$A$4:$AE$53,11,0),"")&amp;""</f>
        <v/>
      </c>
      <c r="M72" s="1156" t="str">
        <f>IFERROR(VLOOKUP('5簡'!$A71,作業員情報!$A$4:$AE$53,18,0),"")&amp;""</f>
        <v/>
      </c>
      <c r="N72" s="1166" t="str">
        <f>IFERROR(VLOOKUP('5簡'!$A71,作業員情報!$A$4:$AE$53,15,0),"")&amp;""</f>
        <v/>
      </c>
      <c r="O72" s="1167"/>
      <c r="P72" s="1167"/>
      <c r="Q72" s="1167"/>
      <c r="R72" s="1280"/>
      <c r="S72" s="1216" t="str">
        <f>IFERROR(VLOOKUP('5簡'!$A71,作業員情報!$A$4:$AE$53,16,0),"")&amp;""</f>
        <v/>
      </c>
      <c r="T72" s="1217"/>
      <c r="U72" s="1217"/>
      <c r="V72" s="1217"/>
      <c r="W72" s="1218"/>
      <c r="X72" s="1216" t="str">
        <f>IFERROR(VLOOKUP('5簡'!$A71,作業員情報!$A$4:$AE$53,17,0),"")&amp;""</f>
        <v/>
      </c>
      <c r="Y72" s="1217"/>
      <c r="Z72" s="1217"/>
      <c r="AA72" s="1217"/>
      <c r="AB72" s="1218"/>
      <c r="AC72" s="1172" t="s">
        <v>888</v>
      </c>
      <c r="AD72" s="1173"/>
      <c r="AE72" s="1173"/>
      <c r="AF72" s="1173"/>
      <c r="AG72" s="1173"/>
      <c r="AH72" s="1174"/>
      <c r="AI72" s="1172" t="s">
        <v>1134</v>
      </c>
      <c r="AJ72" s="1173"/>
      <c r="AK72" s="1174"/>
    </row>
    <row r="73" spans="1:40" ht="8.25" customHeight="1">
      <c r="A73" s="1201"/>
      <c r="B73" s="1266"/>
      <c r="C73" s="1157"/>
      <c r="D73" s="1207"/>
      <c r="E73" s="1263"/>
      <c r="F73" s="1263"/>
      <c r="G73" s="1157"/>
      <c r="H73" s="1157"/>
      <c r="I73" s="1263"/>
      <c r="J73" s="1275"/>
      <c r="K73" s="1263"/>
      <c r="L73" s="1158"/>
      <c r="M73" s="1158"/>
      <c r="N73" s="1168"/>
      <c r="O73" s="1169"/>
      <c r="P73" s="1169"/>
      <c r="Q73" s="1169"/>
      <c r="R73" s="1281"/>
      <c r="S73" s="1219"/>
      <c r="T73" s="1220"/>
      <c r="U73" s="1220"/>
      <c r="V73" s="1220"/>
      <c r="W73" s="1221"/>
      <c r="X73" s="1219"/>
      <c r="Y73" s="1220"/>
      <c r="Z73" s="1220"/>
      <c r="AA73" s="1220"/>
      <c r="AB73" s="1221"/>
      <c r="AC73" s="1175"/>
      <c r="AD73" s="1176"/>
      <c r="AE73" s="1176"/>
      <c r="AF73" s="1176"/>
      <c r="AG73" s="1176"/>
      <c r="AH73" s="1177"/>
      <c r="AI73" s="1175"/>
      <c r="AJ73" s="1176"/>
      <c r="AK73" s="1177"/>
    </row>
    <row r="74" spans="1:40" ht="8.25" customHeight="1">
      <c r="A74" s="1201"/>
      <c r="B74" s="1159" t="str">
        <f>IFERROR(VLOOKUP('5簡'!$A71,作業員情報!$A$4:$AE$53,2,0)&amp;VLOOKUP('5簡'!$A71,作業員情報!$A$4:$AE$53,3,0),"")</f>
        <v/>
      </c>
      <c r="C74" s="1157"/>
      <c r="D74" s="1207"/>
      <c r="E74" s="1264"/>
      <c r="F74" s="1264"/>
      <c r="G74" s="1158"/>
      <c r="H74" s="1158"/>
      <c r="I74" s="1264"/>
      <c r="J74" s="1275"/>
      <c r="K74" s="1264"/>
      <c r="L74" s="1156" t="str">
        <f>IFERROR(VLOOKUP('5簡'!$A71,作業員情報!$A$4:$AE$53,12,0),"")&amp;""</f>
        <v/>
      </c>
      <c r="M74" s="1156" t="str">
        <f>IFERROR(VLOOKUP('5簡'!$A71,作業員情報!$A$4:$AE$53,19,0),"")&amp;""</f>
        <v/>
      </c>
      <c r="N74" s="1168"/>
      <c r="O74" s="1169"/>
      <c r="P74" s="1169"/>
      <c r="Q74" s="1169"/>
      <c r="R74" s="1281"/>
      <c r="S74" s="1219"/>
      <c r="T74" s="1220"/>
      <c r="U74" s="1220"/>
      <c r="V74" s="1220"/>
      <c r="W74" s="1221"/>
      <c r="X74" s="1219"/>
      <c r="Y74" s="1220"/>
      <c r="Z74" s="1220"/>
      <c r="AA74" s="1220"/>
      <c r="AB74" s="1221"/>
      <c r="AC74" s="1178"/>
      <c r="AD74" s="1179"/>
      <c r="AE74" s="1179"/>
      <c r="AF74" s="1179"/>
      <c r="AG74" s="1179"/>
      <c r="AH74" s="1180"/>
      <c r="AI74" s="1175"/>
      <c r="AJ74" s="1176"/>
      <c r="AK74" s="1177"/>
    </row>
    <row r="75" spans="1:40" ht="8.25" customHeight="1">
      <c r="A75" s="1201"/>
      <c r="B75" s="1160"/>
      <c r="C75" s="1157"/>
      <c r="D75" s="1207"/>
      <c r="E75" s="1268">
        <f>IFERROR(VLOOKUP('5簡'!$A71,作業員情報!$A$4:$AE$53,21,0),"")</f>
        <v>0</v>
      </c>
      <c r="F75" s="1271" t="str">
        <f ca="1">IFERROR(VLOOKUP('5簡'!$A71,作業員情報!$A$4:$AE$53,10,0),"")</f>
        <v/>
      </c>
      <c r="G75" s="1156" t="str">
        <f>IFERROR(VLOOKUP('5簡'!$A71,作業員情報!$A$4:$AE$53,25,0),"")&amp;""</f>
        <v/>
      </c>
      <c r="H75" s="1156" t="str">
        <f>IFERROR(VLOOKUP('5簡'!$A71,作業員情報!$A$4:$AE$53,26,0),"")&amp;""</f>
        <v/>
      </c>
      <c r="I75" s="1156" t="str">
        <f>IFERROR(VLOOKUP('5簡'!$A71,作業員情報!$A$4:$AE$53,28,0),"")&amp;""</f>
        <v/>
      </c>
      <c r="J75" s="1275"/>
      <c r="K75" s="1156" t="str">
        <f>IFERROR(VLOOKUP('5簡'!$A71,作業員情報!$A$4:$AE$53,31,0),"")&amp;""</f>
        <v/>
      </c>
      <c r="L75" s="1158"/>
      <c r="M75" s="1158"/>
      <c r="N75" s="1168"/>
      <c r="O75" s="1169"/>
      <c r="P75" s="1169"/>
      <c r="Q75" s="1169"/>
      <c r="R75" s="1281"/>
      <c r="S75" s="1219"/>
      <c r="T75" s="1220"/>
      <c r="U75" s="1220"/>
      <c r="V75" s="1220"/>
      <c r="W75" s="1221"/>
      <c r="X75" s="1219"/>
      <c r="Y75" s="1220"/>
      <c r="Z75" s="1220"/>
      <c r="AA75" s="1220"/>
      <c r="AB75" s="1221"/>
      <c r="AC75" s="1172" t="s">
        <v>890</v>
      </c>
      <c r="AD75" s="1173"/>
      <c r="AE75" s="1173"/>
      <c r="AF75" s="1173"/>
      <c r="AG75" s="1173"/>
      <c r="AH75" s="1174"/>
      <c r="AI75" s="1175" t="s">
        <v>1135</v>
      </c>
      <c r="AJ75" s="1176"/>
      <c r="AK75" s="1177"/>
    </row>
    <row r="76" spans="1:40" ht="8.25" customHeight="1">
      <c r="A76" s="1201"/>
      <c r="B76" s="1267" t="str">
        <f>IFERROR(VLOOKUP('5簡'!$A71,作業員情報!$A$4:$AE$53,6,0),"")&amp;""</f>
        <v/>
      </c>
      <c r="C76" s="1157"/>
      <c r="D76" s="1207"/>
      <c r="E76" s="1269"/>
      <c r="F76" s="1272"/>
      <c r="G76" s="1157"/>
      <c r="H76" s="1157"/>
      <c r="I76" s="1157"/>
      <c r="J76" s="1275"/>
      <c r="K76" s="1157"/>
      <c r="L76" s="1156" t="str">
        <f>IFERROR(VLOOKUP('5簡'!$A71,作業員情報!$A$4:$AE$53,13,0),"")&amp;""</f>
        <v/>
      </c>
      <c r="M76" s="1156" t="str">
        <f>IFERROR(VLOOKUP('5簡'!$A71,作業員情報!$A$4:$AE$53,14,0),"")&amp;""</f>
        <v/>
      </c>
      <c r="N76" s="1168"/>
      <c r="O76" s="1169"/>
      <c r="P76" s="1169"/>
      <c r="Q76" s="1169"/>
      <c r="R76" s="1281"/>
      <c r="S76" s="1219"/>
      <c r="T76" s="1220"/>
      <c r="U76" s="1220"/>
      <c r="V76" s="1220"/>
      <c r="W76" s="1221"/>
      <c r="X76" s="1219"/>
      <c r="Y76" s="1220"/>
      <c r="Z76" s="1220"/>
      <c r="AA76" s="1220"/>
      <c r="AB76" s="1221"/>
      <c r="AC76" s="1175"/>
      <c r="AD76" s="1176"/>
      <c r="AE76" s="1176"/>
      <c r="AF76" s="1176"/>
      <c r="AG76" s="1176"/>
      <c r="AH76" s="1177"/>
      <c r="AI76" s="1175"/>
      <c r="AJ76" s="1176"/>
      <c r="AK76" s="1177"/>
    </row>
    <row r="77" spans="1:40" ht="8.25" customHeight="1">
      <c r="A77" s="1202"/>
      <c r="B77" s="1155"/>
      <c r="C77" s="1158"/>
      <c r="D77" s="1208"/>
      <c r="E77" s="1270"/>
      <c r="F77" s="1273"/>
      <c r="G77" s="1158"/>
      <c r="H77" s="1158"/>
      <c r="I77" s="1158"/>
      <c r="J77" s="1276"/>
      <c r="K77" s="1158"/>
      <c r="L77" s="1158"/>
      <c r="M77" s="1158"/>
      <c r="N77" s="1282"/>
      <c r="O77" s="1283"/>
      <c r="P77" s="1283"/>
      <c r="Q77" s="1283"/>
      <c r="R77" s="1284"/>
      <c r="S77" s="1277"/>
      <c r="T77" s="1278"/>
      <c r="U77" s="1278"/>
      <c r="V77" s="1278"/>
      <c r="W77" s="1279"/>
      <c r="X77" s="1277"/>
      <c r="Y77" s="1278"/>
      <c r="Z77" s="1278"/>
      <c r="AA77" s="1278"/>
      <c r="AB77" s="1279"/>
      <c r="AC77" s="1178"/>
      <c r="AD77" s="1179"/>
      <c r="AE77" s="1179"/>
      <c r="AF77" s="1179"/>
      <c r="AG77" s="1179"/>
      <c r="AH77" s="1180"/>
      <c r="AI77" s="1337"/>
      <c r="AJ77" s="1338"/>
      <c r="AK77" s="1339"/>
    </row>
    <row r="78" spans="1:40" ht="17.25" customHeight="1">
      <c r="A78" s="94"/>
      <c r="B78" s="490" t="s">
        <v>203</v>
      </c>
      <c r="C78" s="490"/>
      <c r="D78" s="490"/>
      <c r="E78" s="94"/>
      <c r="F78" s="94"/>
      <c r="G78" s="94"/>
      <c r="H78" s="94"/>
      <c r="I78" s="491" t="s">
        <v>1142</v>
      </c>
      <c r="J78" s="491"/>
      <c r="K78" s="491"/>
      <c r="L78" s="491"/>
      <c r="M78" s="491"/>
      <c r="N78" s="491"/>
      <c r="O78" s="491"/>
      <c r="P78" s="94"/>
      <c r="Q78" s="94"/>
      <c r="R78" s="94"/>
      <c r="S78" s="94"/>
      <c r="T78" s="94"/>
      <c r="U78" s="94"/>
      <c r="V78" s="94"/>
      <c r="W78" s="94"/>
      <c r="X78" s="94"/>
      <c r="Y78" s="94"/>
      <c r="Z78" s="94"/>
      <c r="AA78" s="94"/>
      <c r="AB78" s="94"/>
      <c r="AC78" s="94"/>
      <c r="AD78" s="94"/>
      <c r="AE78" s="94"/>
      <c r="AF78" s="94"/>
      <c r="AG78" s="94"/>
      <c r="AH78" s="94"/>
      <c r="AI78" s="94"/>
      <c r="AJ78" s="94"/>
      <c r="AK78" s="94"/>
    </row>
    <row r="79" spans="1:40" ht="12.75" customHeight="1">
      <c r="A79" s="24"/>
      <c r="B79" s="24"/>
      <c r="C79" s="24"/>
      <c r="D79" s="24"/>
      <c r="E79" s="24"/>
      <c r="F79" s="24"/>
      <c r="G79" s="24"/>
      <c r="H79" s="24"/>
      <c r="I79" s="88" t="s">
        <v>1073</v>
      </c>
      <c r="J79" s="88"/>
      <c r="K79" s="88"/>
      <c r="L79" s="88"/>
      <c r="M79" s="88"/>
      <c r="N79" s="88"/>
      <c r="O79" s="88"/>
      <c r="P79" s="24"/>
      <c r="Q79" s="24"/>
      <c r="R79" s="24"/>
      <c r="S79" s="24"/>
      <c r="T79" s="24"/>
      <c r="U79" s="24"/>
      <c r="V79" s="24"/>
      <c r="W79" s="24"/>
      <c r="X79" s="24"/>
      <c r="Y79" s="24"/>
      <c r="Z79" s="24"/>
      <c r="AA79" s="24"/>
      <c r="AB79" s="24"/>
      <c r="AC79" s="24"/>
      <c r="AD79" s="24"/>
      <c r="AE79" s="24"/>
      <c r="AF79" s="24"/>
      <c r="AG79" s="24"/>
      <c r="AH79" s="24"/>
      <c r="AI79" s="24"/>
      <c r="AJ79" s="24"/>
      <c r="AK79" s="24"/>
    </row>
    <row r="80" spans="1:40" ht="12.75" customHeight="1">
      <c r="A80" s="24"/>
      <c r="B80" s="24"/>
      <c r="C80" s="24"/>
      <c r="D80" s="24"/>
      <c r="E80" s="24"/>
      <c r="F80" s="24"/>
      <c r="G80" s="24"/>
      <c r="H80" s="24"/>
      <c r="I80" s="88" t="s">
        <v>1143</v>
      </c>
      <c r="J80" s="88"/>
      <c r="K80" s="88"/>
      <c r="L80" s="88"/>
      <c r="M80" s="88"/>
      <c r="N80" s="88"/>
      <c r="O80" s="88"/>
      <c r="P80" s="24"/>
      <c r="Q80" s="24"/>
      <c r="R80" s="24"/>
      <c r="S80" s="24"/>
      <c r="T80" s="24"/>
      <c r="U80" s="24"/>
      <c r="V80" s="24"/>
      <c r="W80" s="24"/>
      <c r="X80" s="24"/>
      <c r="Y80" s="24"/>
      <c r="Z80" s="24"/>
      <c r="AA80" s="24"/>
      <c r="AB80" s="24"/>
      <c r="AC80" s="24"/>
      <c r="AD80" s="24"/>
      <c r="AE80" s="24"/>
      <c r="AF80" s="24"/>
      <c r="AG80" s="24"/>
      <c r="AH80" s="24"/>
      <c r="AI80" s="24"/>
      <c r="AJ80" s="24"/>
      <c r="AK80" s="24"/>
      <c r="AL80" s="89"/>
      <c r="AM80" s="89"/>
      <c r="AN80" s="89"/>
    </row>
    <row r="81" spans="1:40" ht="12.75" customHeight="1">
      <c r="A81" s="24"/>
      <c r="B81" s="24"/>
      <c r="C81" s="24"/>
      <c r="D81" s="24"/>
      <c r="E81" s="24"/>
      <c r="F81" s="24"/>
      <c r="G81" s="24"/>
      <c r="H81" s="24"/>
      <c r="I81" s="88" t="s">
        <v>1144</v>
      </c>
      <c r="J81" s="88"/>
      <c r="K81" s="88"/>
      <c r="L81" s="88"/>
      <c r="M81" s="88"/>
      <c r="N81" s="88"/>
      <c r="O81" s="88"/>
      <c r="P81" s="24"/>
      <c r="Q81" s="24"/>
      <c r="R81" s="24"/>
      <c r="S81" s="24"/>
      <c r="T81" s="24"/>
      <c r="U81" s="24"/>
      <c r="V81" s="24"/>
      <c r="W81" s="24"/>
      <c r="X81" s="24"/>
      <c r="Y81" s="24"/>
      <c r="Z81" s="24"/>
      <c r="AA81" s="24"/>
      <c r="AB81" s="24"/>
      <c r="AC81" s="24"/>
      <c r="AD81" s="24"/>
      <c r="AE81" s="24"/>
      <c r="AF81" s="24"/>
      <c r="AG81" s="24"/>
      <c r="AH81" s="24"/>
      <c r="AI81" s="24"/>
      <c r="AJ81" s="24"/>
      <c r="AK81" s="24"/>
      <c r="AL81" s="89"/>
      <c r="AM81" s="89"/>
      <c r="AN81" s="89"/>
    </row>
    <row r="82" spans="1:40" ht="12.75" customHeight="1">
      <c r="A82" s="24"/>
      <c r="B82" s="88" t="s">
        <v>1089</v>
      </c>
      <c r="C82" s="24"/>
      <c r="D82" s="24"/>
      <c r="E82" s="24"/>
      <c r="F82" s="24"/>
      <c r="G82" s="24"/>
      <c r="H82" s="24"/>
      <c r="I82" s="88" t="s">
        <v>1145</v>
      </c>
      <c r="J82" s="88"/>
      <c r="K82" s="88"/>
      <c r="L82" s="88"/>
      <c r="M82" s="88"/>
      <c r="N82" s="88"/>
      <c r="O82" s="88"/>
      <c r="P82" s="24"/>
      <c r="Q82" s="24"/>
      <c r="R82" s="24"/>
      <c r="S82" s="24"/>
      <c r="T82" s="24"/>
      <c r="U82" s="24"/>
      <c r="V82" s="24"/>
      <c r="W82" s="24"/>
      <c r="X82" s="24"/>
      <c r="Y82" s="24"/>
      <c r="Z82" s="24"/>
      <c r="AA82" s="24"/>
      <c r="AB82" s="24"/>
      <c r="AC82" s="24"/>
      <c r="AD82" s="24"/>
      <c r="AE82" s="24"/>
      <c r="AF82" s="24"/>
      <c r="AG82" s="24"/>
      <c r="AH82" s="24"/>
      <c r="AI82" s="24"/>
      <c r="AJ82" s="24"/>
      <c r="AK82" s="24"/>
      <c r="AL82" s="89"/>
      <c r="AM82" s="89"/>
      <c r="AN82" s="89"/>
    </row>
    <row r="83" spans="1:40" ht="12.75" customHeight="1">
      <c r="A83" s="24"/>
      <c r="B83" s="88" t="s">
        <v>1100</v>
      </c>
      <c r="C83" s="88"/>
      <c r="D83" s="88"/>
      <c r="E83" s="88"/>
      <c r="F83" s="88"/>
      <c r="G83" s="88"/>
      <c r="H83" s="88"/>
      <c r="I83" s="88" t="s">
        <v>1102</v>
      </c>
      <c r="J83" s="88"/>
      <c r="K83" s="88"/>
      <c r="L83" s="88"/>
      <c r="M83" s="88"/>
      <c r="N83" s="88"/>
      <c r="O83" s="88"/>
      <c r="P83" s="24"/>
      <c r="Q83" s="24"/>
      <c r="R83" s="24"/>
      <c r="S83" s="24"/>
      <c r="T83" s="24"/>
      <c r="U83" s="24"/>
      <c r="V83" s="24"/>
      <c r="W83" s="24"/>
      <c r="X83" s="24"/>
      <c r="Y83" s="24"/>
      <c r="Z83" s="24"/>
      <c r="AA83" s="24"/>
      <c r="AB83" s="24"/>
      <c r="AC83" s="24"/>
      <c r="AD83" s="24"/>
      <c r="AE83" s="24"/>
      <c r="AF83" s="24"/>
      <c r="AG83" s="24"/>
      <c r="AH83" s="24"/>
      <c r="AI83" s="24"/>
      <c r="AJ83" s="24"/>
      <c r="AK83" s="24"/>
      <c r="AL83" s="89"/>
      <c r="AM83" s="89"/>
      <c r="AN83" s="89"/>
    </row>
    <row r="84" spans="1:40" ht="12.75" customHeight="1">
      <c r="A84" s="24"/>
      <c r="B84" s="88" t="s">
        <v>1136</v>
      </c>
      <c r="C84" s="88"/>
      <c r="D84" s="88"/>
      <c r="E84" s="88"/>
      <c r="F84" s="88"/>
      <c r="G84" s="88"/>
      <c r="H84" s="88"/>
      <c r="I84" s="88" t="s">
        <v>1103</v>
      </c>
      <c r="J84" s="88"/>
      <c r="K84" s="88"/>
      <c r="L84" s="88"/>
      <c r="M84" s="88"/>
      <c r="N84" s="88"/>
      <c r="O84" s="88"/>
      <c r="P84" s="24"/>
      <c r="Q84" s="24"/>
      <c r="R84" s="24"/>
      <c r="S84" s="24"/>
      <c r="T84" s="24"/>
      <c r="U84" s="24"/>
      <c r="V84" s="24"/>
      <c r="W84" s="24"/>
      <c r="X84" s="24"/>
      <c r="Y84" s="24"/>
      <c r="Z84" s="24"/>
      <c r="AA84" s="24"/>
      <c r="AB84" s="24"/>
      <c r="AC84" s="24"/>
      <c r="AD84" s="24"/>
      <c r="AE84" s="24"/>
      <c r="AF84" s="24"/>
      <c r="AG84" s="24"/>
      <c r="AH84" s="24"/>
      <c r="AI84" s="24"/>
      <c r="AJ84" s="24"/>
      <c r="AK84" s="24"/>
      <c r="AL84" s="89"/>
      <c r="AM84" s="89"/>
      <c r="AN84" s="89"/>
    </row>
    <row r="85" spans="1:40" ht="12.75" customHeight="1">
      <c r="A85" s="24"/>
      <c r="B85" s="88" t="s">
        <v>1137</v>
      </c>
      <c r="C85" s="88"/>
      <c r="D85" s="88"/>
      <c r="E85" s="88"/>
      <c r="F85" s="88"/>
      <c r="G85" s="88"/>
      <c r="H85" s="88"/>
      <c r="I85" s="88" t="s">
        <v>1146</v>
      </c>
      <c r="J85" s="88"/>
      <c r="K85" s="88"/>
      <c r="L85" s="88"/>
      <c r="M85" s="88"/>
      <c r="N85" s="88"/>
      <c r="O85" s="88"/>
      <c r="P85" s="24"/>
      <c r="Q85" s="24"/>
      <c r="R85" s="24"/>
      <c r="S85" s="24"/>
      <c r="T85" s="24"/>
      <c r="U85" s="24"/>
      <c r="V85" s="24"/>
      <c r="W85" s="24"/>
      <c r="X85" s="24"/>
      <c r="Y85" s="24"/>
      <c r="Z85" s="24"/>
      <c r="AA85" s="24"/>
      <c r="AB85" s="24"/>
      <c r="AC85" s="24"/>
      <c r="AD85" s="24"/>
      <c r="AE85" s="24"/>
      <c r="AF85" s="24"/>
      <c r="AG85" s="24"/>
      <c r="AH85" s="24"/>
      <c r="AI85" s="24"/>
      <c r="AJ85" s="24"/>
      <c r="AK85" s="24"/>
      <c r="AL85" s="89"/>
      <c r="AM85" s="89"/>
      <c r="AN85" s="89"/>
    </row>
    <row r="86" spans="1:40" ht="12.75" customHeight="1">
      <c r="A86" s="24"/>
      <c r="B86" s="88" t="s">
        <v>1138</v>
      </c>
      <c r="C86" s="88"/>
      <c r="D86" s="88"/>
      <c r="E86" s="88"/>
      <c r="F86" s="88"/>
      <c r="G86" s="88"/>
      <c r="H86" s="88"/>
      <c r="I86" s="88" t="s">
        <v>1147</v>
      </c>
      <c r="J86" s="88"/>
      <c r="K86" s="88"/>
      <c r="L86" s="88"/>
      <c r="M86" s="88"/>
      <c r="N86" s="88"/>
      <c r="O86" s="88"/>
      <c r="P86" s="24"/>
      <c r="Q86" s="24"/>
      <c r="R86" s="24"/>
      <c r="S86" s="24"/>
      <c r="T86" s="24"/>
      <c r="U86" s="24"/>
      <c r="V86" s="24"/>
      <c r="W86" s="24"/>
      <c r="X86" s="24"/>
      <c r="Y86" s="24"/>
      <c r="Z86" s="24"/>
      <c r="AA86" s="24"/>
      <c r="AB86" s="24"/>
      <c r="AC86" s="24"/>
      <c r="AD86" s="24"/>
      <c r="AE86" s="24"/>
      <c r="AF86" s="24"/>
      <c r="AG86" s="24"/>
      <c r="AH86" s="24"/>
      <c r="AI86" s="24"/>
      <c r="AJ86" s="24"/>
      <c r="AK86" s="24"/>
      <c r="AL86" s="89"/>
      <c r="AM86" s="89"/>
      <c r="AN86" s="89"/>
    </row>
    <row r="87" spans="1:40" ht="12.75" customHeight="1">
      <c r="A87" s="24"/>
      <c r="B87" s="87" t="s">
        <v>1139</v>
      </c>
      <c r="C87" s="88"/>
      <c r="D87" s="88"/>
      <c r="E87" s="88"/>
      <c r="F87" s="88"/>
      <c r="G87" s="88"/>
      <c r="H87" s="88"/>
      <c r="I87" s="88" t="s">
        <v>1141</v>
      </c>
      <c r="J87" s="88"/>
      <c r="K87" s="88"/>
      <c r="L87" s="88"/>
      <c r="M87" s="88"/>
      <c r="N87" s="88"/>
      <c r="O87" s="88"/>
      <c r="P87" s="24"/>
      <c r="Q87" s="24"/>
      <c r="R87" s="24"/>
      <c r="S87" s="24"/>
      <c r="T87" s="24"/>
      <c r="U87" s="24"/>
      <c r="V87" s="24"/>
      <c r="W87" s="24"/>
      <c r="X87" s="24"/>
      <c r="Y87" s="24"/>
      <c r="Z87" s="24"/>
      <c r="AA87" s="24"/>
      <c r="AB87" s="24"/>
      <c r="AC87" s="24"/>
      <c r="AD87" s="24"/>
      <c r="AE87" s="24"/>
      <c r="AF87" s="24"/>
      <c r="AG87" s="24"/>
      <c r="AH87" s="24"/>
      <c r="AI87" s="24"/>
      <c r="AJ87" s="24"/>
      <c r="AK87" s="24"/>
      <c r="AL87" s="89"/>
      <c r="AM87" s="89"/>
      <c r="AN87" s="89"/>
    </row>
    <row r="88" spans="1:40" ht="12.75" customHeight="1">
      <c r="A88" s="24"/>
      <c r="B88" s="88" t="s">
        <v>1140</v>
      </c>
      <c r="C88" s="90"/>
      <c r="D88" s="90"/>
      <c r="E88" s="492"/>
      <c r="F88" s="90"/>
      <c r="G88" s="24"/>
      <c r="H88" s="24"/>
      <c r="I88" s="88"/>
      <c r="J88" s="88"/>
      <c r="K88" s="24"/>
      <c r="L88" s="24"/>
      <c r="M88" s="24"/>
      <c r="N88" s="24"/>
      <c r="O88" s="24"/>
      <c r="P88" s="24"/>
      <c r="Q88" s="24"/>
      <c r="R88" s="24"/>
      <c r="S88" s="24"/>
      <c r="T88" s="24"/>
      <c r="U88" s="24"/>
      <c r="V88" s="24"/>
      <c r="W88" s="24"/>
      <c r="X88" s="24"/>
      <c r="Y88" s="24"/>
      <c r="Z88" s="24"/>
      <c r="AA88" s="24"/>
      <c r="AB88" s="24"/>
      <c r="AC88" s="24"/>
      <c r="AD88" s="24"/>
      <c r="AE88" s="1312"/>
      <c r="AF88" s="1312"/>
      <c r="AG88" s="1312"/>
      <c r="AH88" s="1312"/>
      <c r="AI88" s="47"/>
      <c r="AJ88" s="47"/>
      <c r="AK88" s="47"/>
      <c r="AL88" s="89"/>
      <c r="AM88" s="89"/>
      <c r="AN88" s="89"/>
    </row>
    <row r="89" spans="1:40" ht="8.25" customHeight="1">
      <c r="A89" s="1200">
        <f>A72+1</f>
        <v>11</v>
      </c>
      <c r="B89" s="1265" t="str">
        <f>IFERROR(VLOOKUP('5簡'!$A87,作業員情報!$A$4:$AE$53,4,0)&amp;" "&amp;VLOOKUP('5簡'!$A87,作業員情報!$A$4:$AE$53,5,0),"")</f>
        <v xml:space="preserve"> </v>
      </c>
      <c r="C89" s="1156" t="str">
        <f>IFERROR(VLOOKUP('5簡'!$A87,作業員情報!$A$4:$AE$53,7,0),"")&amp;""</f>
        <v/>
      </c>
      <c r="D89" s="1206" t="str">
        <f>IFERROR(VLOOKUP('5簡'!$A87,作業員情報!$A$4:$AE$53,8,0),"")&amp;""</f>
        <v/>
      </c>
      <c r="E89" s="1262">
        <f>IFERROR(VLOOKUP('5簡'!$A87,作業員情報!$A$4:$AE$53,20,0),"")</f>
        <v>0</v>
      </c>
      <c r="F89" s="1262">
        <f>IFERROR(VLOOKUP('5簡'!$A87,作業員情報!$A$4:$AE$53,9,0),"")</f>
        <v>0</v>
      </c>
      <c r="G89" s="1156" t="str">
        <f>IFERROR(VLOOKUP('5簡'!$A87,作業員情報!$A$4:$AE$53,22,0)&amp;VLOOKUP('5簡'!$A87,作業員情報!$A$4:$AE$53,23,0),"")</f>
        <v/>
      </c>
      <c r="H89" s="1156" t="str">
        <f>IFERROR(VLOOKUP('5簡'!$A87,作業員情報!$A$4:$AE$53,24,0),"")&amp;""</f>
        <v/>
      </c>
      <c r="I89" s="1262">
        <f>IFERROR(VLOOKUP('5簡'!$A87,作業員情報!$A$4:$AE$53,27,0),"")</f>
        <v>0</v>
      </c>
      <c r="J89" s="1274" t="str">
        <f>IFERROR(VLOOKUP('5簡'!$A87,作業員情報!$A$4:$AE$53,29,0),"")&amp;""</f>
        <v/>
      </c>
      <c r="K89" s="1262">
        <f>IFERROR(VLOOKUP('5簡'!$A87,作業員情報!$A$4:$AE$53,30,0),"")</f>
        <v>0</v>
      </c>
      <c r="L89" s="1156" t="str">
        <f>IFERROR(VLOOKUP('5簡'!$A87,作業員情報!$A$4:$AE$53,11,0),"")&amp;""</f>
        <v/>
      </c>
      <c r="M89" s="1156" t="str">
        <f>IFERROR(VLOOKUP('5簡'!$A87,作業員情報!$A$4:$AE$53,18,0),"")&amp;""</f>
        <v/>
      </c>
      <c r="N89" s="1166" t="str">
        <f>IFERROR(VLOOKUP('5簡'!$A87,作業員情報!$A$4:$AE$53,15,0),"")&amp;""</f>
        <v/>
      </c>
      <c r="O89" s="1167"/>
      <c r="P89" s="1167"/>
      <c r="Q89" s="1167"/>
      <c r="R89" s="1280"/>
      <c r="S89" s="1216" t="str">
        <f>IFERROR(VLOOKUP('5簡'!$A87,作業員情報!$A$4:$AE$53,16,0),"")&amp;""</f>
        <v/>
      </c>
      <c r="T89" s="1217"/>
      <c r="U89" s="1217"/>
      <c r="V89" s="1217"/>
      <c r="W89" s="1218"/>
      <c r="X89" s="1216" t="str">
        <f>IFERROR(VLOOKUP('5簡'!$A87,作業員情報!$A$4:$AE$53,17,0),"")&amp;""</f>
        <v/>
      </c>
      <c r="Y89" s="1217"/>
      <c r="Z89" s="1217"/>
      <c r="AA89" s="1217"/>
      <c r="AB89" s="1218"/>
      <c r="AC89" s="1172" t="s">
        <v>888</v>
      </c>
      <c r="AD89" s="1173"/>
      <c r="AE89" s="1173"/>
      <c r="AF89" s="1173"/>
      <c r="AG89" s="1173"/>
      <c r="AH89" s="1174"/>
      <c r="AI89" s="1172" t="s">
        <v>1134</v>
      </c>
      <c r="AJ89" s="1173"/>
      <c r="AK89" s="1174"/>
    </row>
    <row r="90" spans="1:40" ht="8.25" customHeight="1">
      <c r="A90" s="1201"/>
      <c r="B90" s="1266"/>
      <c r="C90" s="1157"/>
      <c r="D90" s="1207"/>
      <c r="E90" s="1263"/>
      <c r="F90" s="1263"/>
      <c r="G90" s="1157"/>
      <c r="H90" s="1157"/>
      <c r="I90" s="1263"/>
      <c r="J90" s="1275"/>
      <c r="K90" s="1263"/>
      <c r="L90" s="1158"/>
      <c r="M90" s="1158"/>
      <c r="N90" s="1168"/>
      <c r="O90" s="1169"/>
      <c r="P90" s="1169"/>
      <c r="Q90" s="1169"/>
      <c r="R90" s="1281"/>
      <c r="S90" s="1219"/>
      <c r="T90" s="1220"/>
      <c r="U90" s="1220"/>
      <c r="V90" s="1220"/>
      <c r="W90" s="1221"/>
      <c r="X90" s="1219"/>
      <c r="Y90" s="1220"/>
      <c r="Z90" s="1220"/>
      <c r="AA90" s="1220"/>
      <c r="AB90" s="1221"/>
      <c r="AC90" s="1175"/>
      <c r="AD90" s="1176"/>
      <c r="AE90" s="1176"/>
      <c r="AF90" s="1176"/>
      <c r="AG90" s="1176"/>
      <c r="AH90" s="1177"/>
      <c r="AI90" s="1175"/>
      <c r="AJ90" s="1176"/>
      <c r="AK90" s="1177"/>
    </row>
    <row r="91" spans="1:40" ht="8.25" customHeight="1">
      <c r="A91" s="1201"/>
      <c r="B91" s="1159" t="str">
        <f>IFERROR(VLOOKUP('5簡'!$A87,作業員情報!$A$4:$AE$53,2,0)&amp;VLOOKUP('5簡'!$A87,作業員情報!$A$4:$AE$53,3,0),"")</f>
        <v/>
      </c>
      <c r="C91" s="1157"/>
      <c r="D91" s="1207"/>
      <c r="E91" s="1264"/>
      <c r="F91" s="1264"/>
      <c r="G91" s="1158"/>
      <c r="H91" s="1158"/>
      <c r="I91" s="1264"/>
      <c r="J91" s="1275"/>
      <c r="K91" s="1264"/>
      <c r="L91" s="1156" t="str">
        <f>IFERROR(VLOOKUP('5簡'!$A87,作業員情報!$A$4:$AE$53,12,0),"")&amp;""</f>
        <v/>
      </c>
      <c r="M91" s="1156" t="str">
        <f>IFERROR(VLOOKUP('5簡'!$A87,作業員情報!$A$4:$AE$53,19,0),"")&amp;""</f>
        <v/>
      </c>
      <c r="N91" s="1168"/>
      <c r="O91" s="1169"/>
      <c r="P91" s="1169"/>
      <c r="Q91" s="1169"/>
      <c r="R91" s="1281"/>
      <c r="S91" s="1219"/>
      <c r="T91" s="1220"/>
      <c r="U91" s="1220"/>
      <c r="V91" s="1220"/>
      <c r="W91" s="1221"/>
      <c r="X91" s="1219"/>
      <c r="Y91" s="1220"/>
      <c r="Z91" s="1220"/>
      <c r="AA91" s="1220"/>
      <c r="AB91" s="1221"/>
      <c r="AC91" s="1178"/>
      <c r="AD91" s="1179"/>
      <c r="AE91" s="1179"/>
      <c r="AF91" s="1179"/>
      <c r="AG91" s="1179"/>
      <c r="AH91" s="1180"/>
      <c r="AI91" s="1175"/>
      <c r="AJ91" s="1176"/>
      <c r="AK91" s="1177"/>
    </row>
    <row r="92" spans="1:40" ht="8.25" customHeight="1">
      <c r="A92" s="1201"/>
      <c r="B92" s="1160"/>
      <c r="C92" s="1157"/>
      <c r="D92" s="1207"/>
      <c r="E92" s="1268">
        <f>IFERROR(VLOOKUP('5簡'!$A87,作業員情報!$A$4:$AE$53,21,0),"")</f>
        <v>0</v>
      </c>
      <c r="F92" s="1271" t="str">
        <f ca="1">IFERROR(VLOOKUP('5簡'!$A87,作業員情報!$A$4:$AE$53,10,0),"")</f>
        <v/>
      </c>
      <c r="G92" s="1156" t="str">
        <f>IFERROR(VLOOKUP('5簡'!$A87,作業員情報!$A$4:$AE$53,25,0),"")&amp;""</f>
        <v/>
      </c>
      <c r="H92" s="1156" t="str">
        <f>IFERROR(VLOOKUP('5簡'!$A87,作業員情報!$A$4:$AE$53,26,0),"")&amp;""</f>
        <v/>
      </c>
      <c r="I92" s="1156" t="str">
        <f>IFERROR(VLOOKUP('5簡'!$A87,作業員情報!$A$4:$AE$53,28,0),"")&amp;""</f>
        <v/>
      </c>
      <c r="J92" s="1275"/>
      <c r="K92" s="1156" t="str">
        <f>IFERROR(VLOOKUP('5簡'!$A87,作業員情報!$A$4:$AE$53,31,0),"")&amp;""</f>
        <v/>
      </c>
      <c r="L92" s="1158"/>
      <c r="M92" s="1158"/>
      <c r="N92" s="1168"/>
      <c r="O92" s="1169"/>
      <c r="P92" s="1169"/>
      <c r="Q92" s="1169"/>
      <c r="R92" s="1281"/>
      <c r="S92" s="1219"/>
      <c r="T92" s="1220"/>
      <c r="U92" s="1220"/>
      <c r="V92" s="1220"/>
      <c r="W92" s="1221"/>
      <c r="X92" s="1219"/>
      <c r="Y92" s="1220"/>
      <c r="Z92" s="1220"/>
      <c r="AA92" s="1220"/>
      <c r="AB92" s="1221"/>
      <c r="AC92" s="1172" t="s">
        <v>890</v>
      </c>
      <c r="AD92" s="1173"/>
      <c r="AE92" s="1173"/>
      <c r="AF92" s="1173"/>
      <c r="AG92" s="1173"/>
      <c r="AH92" s="1174"/>
      <c r="AI92" s="1175" t="s">
        <v>1135</v>
      </c>
      <c r="AJ92" s="1176"/>
      <c r="AK92" s="1177"/>
    </row>
    <row r="93" spans="1:40" ht="8.25" customHeight="1">
      <c r="A93" s="1201"/>
      <c r="B93" s="1267" t="str">
        <f>IFERROR(VLOOKUP('5簡'!$A87,作業員情報!$A$4:$AE$53,6,0),"")&amp;""</f>
        <v/>
      </c>
      <c r="C93" s="1157"/>
      <c r="D93" s="1207"/>
      <c r="E93" s="1269"/>
      <c r="F93" s="1272"/>
      <c r="G93" s="1157"/>
      <c r="H93" s="1157"/>
      <c r="I93" s="1157"/>
      <c r="J93" s="1275"/>
      <c r="K93" s="1157"/>
      <c r="L93" s="1156" t="str">
        <f>IFERROR(VLOOKUP('5簡'!$A87,作業員情報!$A$4:$AE$53,13,0),"")&amp;""</f>
        <v/>
      </c>
      <c r="M93" s="1156" t="str">
        <f>IFERROR(VLOOKUP('5簡'!$A87,作業員情報!$A$4:$AE$53,14,0),"")&amp;""</f>
        <v/>
      </c>
      <c r="N93" s="1168"/>
      <c r="O93" s="1169"/>
      <c r="P93" s="1169"/>
      <c r="Q93" s="1169"/>
      <c r="R93" s="1281"/>
      <c r="S93" s="1219"/>
      <c r="T93" s="1220"/>
      <c r="U93" s="1220"/>
      <c r="V93" s="1220"/>
      <c r="W93" s="1221"/>
      <c r="X93" s="1219"/>
      <c r="Y93" s="1220"/>
      <c r="Z93" s="1220"/>
      <c r="AA93" s="1220"/>
      <c r="AB93" s="1221"/>
      <c r="AC93" s="1175"/>
      <c r="AD93" s="1176"/>
      <c r="AE93" s="1176"/>
      <c r="AF93" s="1176"/>
      <c r="AG93" s="1176"/>
      <c r="AH93" s="1177"/>
      <c r="AI93" s="1175"/>
      <c r="AJ93" s="1176"/>
      <c r="AK93" s="1177"/>
    </row>
    <row r="94" spans="1:40" ht="8.25" customHeight="1">
      <c r="A94" s="1202"/>
      <c r="B94" s="1155"/>
      <c r="C94" s="1158"/>
      <c r="D94" s="1208"/>
      <c r="E94" s="1270"/>
      <c r="F94" s="1273"/>
      <c r="G94" s="1158"/>
      <c r="H94" s="1158"/>
      <c r="I94" s="1158"/>
      <c r="J94" s="1276"/>
      <c r="K94" s="1158"/>
      <c r="L94" s="1158"/>
      <c r="M94" s="1158"/>
      <c r="N94" s="1282"/>
      <c r="O94" s="1283"/>
      <c r="P94" s="1283"/>
      <c r="Q94" s="1283"/>
      <c r="R94" s="1284"/>
      <c r="S94" s="1277"/>
      <c r="T94" s="1278"/>
      <c r="U94" s="1278"/>
      <c r="V94" s="1278"/>
      <c r="W94" s="1279"/>
      <c r="X94" s="1277"/>
      <c r="Y94" s="1278"/>
      <c r="Z94" s="1278"/>
      <c r="AA94" s="1278"/>
      <c r="AB94" s="1279"/>
      <c r="AC94" s="1178"/>
      <c r="AD94" s="1179"/>
      <c r="AE94" s="1179"/>
      <c r="AF94" s="1179"/>
      <c r="AG94" s="1179"/>
      <c r="AH94" s="1180"/>
      <c r="AI94" s="1337"/>
      <c r="AJ94" s="1338"/>
      <c r="AK94" s="1339"/>
    </row>
    <row r="95" spans="1:40" ht="8.25" customHeight="1">
      <c r="A95" s="1200">
        <f>A89+1</f>
        <v>12</v>
      </c>
      <c r="B95" s="1265" t="str">
        <f>IFERROR(VLOOKUP('5簡'!$A93,作業員情報!$A$4:$AE$53,4,0)&amp;" "&amp;VLOOKUP('5簡'!$A93,作業員情報!$A$4:$AE$53,5,0),"")</f>
        <v xml:space="preserve"> </v>
      </c>
      <c r="C95" s="1156" t="str">
        <f>IFERROR(VLOOKUP('5簡'!$A93,作業員情報!$A$4:$AE$53,7,0),"")&amp;""</f>
        <v/>
      </c>
      <c r="D95" s="1206" t="str">
        <f>IFERROR(VLOOKUP('5簡'!$A93,作業員情報!$A$4:$AE$53,8,0),"")&amp;""</f>
        <v/>
      </c>
      <c r="E95" s="1262">
        <f>IFERROR(VLOOKUP('5簡'!$A93,作業員情報!$A$4:$AE$53,20,0),"")</f>
        <v>0</v>
      </c>
      <c r="F95" s="1262">
        <f>IFERROR(VLOOKUP('5簡'!$A93,作業員情報!$A$4:$AE$53,9,0),"")</f>
        <v>0</v>
      </c>
      <c r="G95" s="1156" t="str">
        <f>IFERROR(VLOOKUP('5簡'!$A93,作業員情報!$A$4:$AE$53,22,0)&amp;VLOOKUP('5簡'!$A93,作業員情報!$A$4:$AE$53,23,0),"")</f>
        <v/>
      </c>
      <c r="H95" s="1156" t="str">
        <f>IFERROR(VLOOKUP('5簡'!$A93,作業員情報!$A$4:$AE$53,24,0),"")&amp;""</f>
        <v/>
      </c>
      <c r="I95" s="1262">
        <f>IFERROR(VLOOKUP('5簡'!$A93,作業員情報!$A$4:$AE$53,27,0),"")</f>
        <v>0</v>
      </c>
      <c r="J95" s="1274" t="str">
        <f>IFERROR(VLOOKUP('5簡'!$A93,作業員情報!$A$4:$AE$53,29,0),"")&amp;""</f>
        <v/>
      </c>
      <c r="K95" s="1262">
        <f>IFERROR(VLOOKUP('5簡'!$A93,作業員情報!$A$4:$AE$53,30,0),"")</f>
        <v>0</v>
      </c>
      <c r="L95" s="1156" t="str">
        <f>IFERROR(VLOOKUP('5簡'!$A93,作業員情報!$A$4:$AE$53,11,0),"")&amp;""</f>
        <v/>
      </c>
      <c r="M95" s="1156" t="str">
        <f>IFERROR(VLOOKUP('5簡'!$A93,作業員情報!$A$4:$AE$53,18,0),"")&amp;""</f>
        <v/>
      </c>
      <c r="N95" s="1166" t="str">
        <f>IFERROR(VLOOKUP('5簡'!$A93,作業員情報!$A$4:$AE$53,15,0),"")&amp;""</f>
        <v/>
      </c>
      <c r="O95" s="1167"/>
      <c r="P95" s="1167"/>
      <c r="Q95" s="1167"/>
      <c r="R95" s="1280"/>
      <c r="S95" s="1216" t="str">
        <f>IFERROR(VLOOKUP('5簡'!$A93,作業員情報!$A$4:$AE$53,16,0),"")&amp;""</f>
        <v/>
      </c>
      <c r="T95" s="1217"/>
      <c r="U95" s="1217"/>
      <c r="V95" s="1217"/>
      <c r="W95" s="1218"/>
      <c r="X95" s="1216" t="str">
        <f>IFERROR(VLOOKUP('5簡'!$A93,作業員情報!$A$4:$AE$53,17,0),"")&amp;""</f>
        <v/>
      </c>
      <c r="Y95" s="1217"/>
      <c r="Z95" s="1217"/>
      <c r="AA95" s="1217"/>
      <c r="AB95" s="1218"/>
      <c r="AC95" s="1172" t="s">
        <v>890</v>
      </c>
      <c r="AD95" s="1173"/>
      <c r="AE95" s="1173"/>
      <c r="AF95" s="1173"/>
      <c r="AG95" s="1173"/>
      <c r="AH95" s="1174"/>
      <c r="AI95" s="1172" t="s">
        <v>1134</v>
      </c>
      <c r="AJ95" s="1173"/>
      <c r="AK95" s="1174"/>
    </row>
    <row r="96" spans="1:40" ht="8.25" customHeight="1">
      <c r="A96" s="1201"/>
      <c r="B96" s="1266"/>
      <c r="C96" s="1157"/>
      <c r="D96" s="1207"/>
      <c r="E96" s="1263"/>
      <c r="F96" s="1263"/>
      <c r="G96" s="1157"/>
      <c r="H96" s="1157"/>
      <c r="I96" s="1263"/>
      <c r="J96" s="1275"/>
      <c r="K96" s="1263"/>
      <c r="L96" s="1158"/>
      <c r="M96" s="1158"/>
      <c r="N96" s="1168"/>
      <c r="O96" s="1169"/>
      <c r="P96" s="1169"/>
      <c r="Q96" s="1169"/>
      <c r="R96" s="1281"/>
      <c r="S96" s="1219"/>
      <c r="T96" s="1220"/>
      <c r="U96" s="1220"/>
      <c r="V96" s="1220"/>
      <c r="W96" s="1221"/>
      <c r="X96" s="1219"/>
      <c r="Y96" s="1220"/>
      <c r="Z96" s="1220"/>
      <c r="AA96" s="1220"/>
      <c r="AB96" s="1221"/>
      <c r="AC96" s="1175"/>
      <c r="AD96" s="1176"/>
      <c r="AE96" s="1176"/>
      <c r="AF96" s="1176"/>
      <c r="AG96" s="1176"/>
      <c r="AH96" s="1177"/>
      <c r="AI96" s="1175"/>
      <c r="AJ96" s="1176"/>
      <c r="AK96" s="1177"/>
    </row>
    <row r="97" spans="1:37" ht="8.25" customHeight="1">
      <c r="A97" s="1201"/>
      <c r="B97" s="1159" t="str">
        <f>IFERROR(VLOOKUP('5簡'!$A93,作業員情報!$A$4:$AE$53,2,0)&amp;VLOOKUP('5簡'!$A93,作業員情報!$A$4:$AE$53,3,0),"")</f>
        <v/>
      </c>
      <c r="C97" s="1157"/>
      <c r="D97" s="1207"/>
      <c r="E97" s="1264"/>
      <c r="F97" s="1264"/>
      <c r="G97" s="1158"/>
      <c r="H97" s="1158"/>
      <c r="I97" s="1264"/>
      <c r="J97" s="1275"/>
      <c r="K97" s="1264"/>
      <c r="L97" s="1156" t="str">
        <f>IFERROR(VLOOKUP('5簡'!$A93,作業員情報!$A$4:$AE$53,12,0),"")&amp;""</f>
        <v/>
      </c>
      <c r="M97" s="1156" t="str">
        <f>IFERROR(VLOOKUP('5簡'!$A93,作業員情報!$A$4:$AE$53,19,0),"")&amp;""</f>
        <v/>
      </c>
      <c r="N97" s="1168"/>
      <c r="O97" s="1169"/>
      <c r="P97" s="1169"/>
      <c r="Q97" s="1169"/>
      <c r="R97" s="1281"/>
      <c r="S97" s="1219"/>
      <c r="T97" s="1220"/>
      <c r="U97" s="1220"/>
      <c r="V97" s="1220"/>
      <c r="W97" s="1221"/>
      <c r="X97" s="1219"/>
      <c r="Y97" s="1220"/>
      <c r="Z97" s="1220"/>
      <c r="AA97" s="1220"/>
      <c r="AB97" s="1221"/>
      <c r="AC97" s="1178"/>
      <c r="AD97" s="1179"/>
      <c r="AE97" s="1179"/>
      <c r="AF97" s="1179"/>
      <c r="AG97" s="1179"/>
      <c r="AH97" s="1180"/>
      <c r="AI97" s="1175"/>
      <c r="AJ97" s="1176"/>
      <c r="AK97" s="1177"/>
    </row>
    <row r="98" spans="1:37" ht="8.25" customHeight="1">
      <c r="A98" s="1201"/>
      <c r="B98" s="1160"/>
      <c r="C98" s="1157"/>
      <c r="D98" s="1207"/>
      <c r="E98" s="1268">
        <f>IFERROR(VLOOKUP('5簡'!$A93,作業員情報!$A$4:$AE$53,21,0),"")</f>
        <v>0</v>
      </c>
      <c r="F98" s="1271" t="str">
        <f ca="1">IFERROR(VLOOKUP('5簡'!$A93,作業員情報!$A$4:$AE$53,10,0),"")</f>
        <v/>
      </c>
      <c r="G98" s="1156" t="str">
        <f>IFERROR(VLOOKUP('5簡'!$A93,作業員情報!$A$4:$AE$53,25,0),"")&amp;""</f>
        <v/>
      </c>
      <c r="H98" s="1156" t="str">
        <f>IFERROR(VLOOKUP('5簡'!$A93,作業員情報!$A$4:$AE$53,26,0),"")&amp;""</f>
        <v/>
      </c>
      <c r="I98" s="1156" t="str">
        <f>IFERROR(VLOOKUP('5簡'!$A93,作業員情報!$A$4:$AE$53,28,0),"")&amp;""</f>
        <v/>
      </c>
      <c r="J98" s="1275"/>
      <c r="K98" s="1156" t="str">
        <f>IFERROR(VLOOKUP('5簡'!$A93,作業員情報!$A$4:$AE$53,31,0),"")&amp;""</f>
        <v/>
      </c>
      <c r="L98" s="1158"/>
      <c r="M98" s="1158"/>
      <c r="N98" s="1168"/>
      <c r="O98" s="1169"/>
      <c r="P98" s="1169"/>
      <c r="Q98" s="1169"/>
      <c r="R98" s="1281"/>
      <c r="S98" s="1219"/>
      <c r="T98" s="1220"/>
      <c r="U98" s="1220"/>
      <c r="V98" s="1220"/>
      <c r="W98" s="1221"/>
      <c r="X98" s="1219"/>
      <c r="Y98" s="1220"/>
      <c r="Z98" s="1220"/>
      <c r="AA98" s="1220"/>
      <c r="AB98" s="1221"/>
      <c r="AC98" s="1172" t="s">
        <v>890</v>
      </c>
      <c r="AD98" s="1173"/>
      <c r="AE98" s="1173"/>
      <c r="AF98" s="1173"/>
      <c r="AG98" s="1173"/>
      <c r="AH98" s="1174"/>
      <c r="AI98" s="1175" t="s">
        <v>1135</v>
      </c>
      <c r="AJ98" s="1176"/>
      <c r="AK98" s="1177"/>
    </row>
    <row r="99" spans="1:37" ht="8.25" customHeight="1">
      <c r="A99" s="1201"/>
      <c r="B99" s="1267" t="str">
        <f>IFERROR(VLOOKUP('5簡'!$A93,作業員情報!$A$4:$AE$53,6,0),"")&amp;""</f>
        <v/>
      </c>
      <c r="C99" s="1157"/>
      <c r="D99" s="1207"/>
      <c r="E99" s="1269"/>
      <c r="F99" s="1272"/>
      <c r="G99" s="1157"/>
      <c r="H99" s="1157"/>
      <c r="I99" s="1157"/>
      <c r="J99" s="1275"/>
      <c r="K99" s="1157"/>
      <c r="L99" s="1156" t="str">
        <f>IFERROR(VLOOKUP('5簡'!$A93,作業員情報!$A$4:$AE$53,13,0),"")&amp;""</f>
        <v/>
      </c>
      <c r="M99" s="1156" t="str">
        <f>IFERROR(VLOOKUP('5簡'!$A93,作業員情報!$A$4:$AE$53,14,0),"")&amp;""</f>
        <v/>
      </c>
      <c r="N99" s="1168"/>
      <c r="O99" s="1169"/>
      <c r="P99" s="1169"/>
      <c r="Q99" s="1169"/>
      <c r="R99" s="1281"/>
      <c r="S99" s="1219"/>
      <c r="T99" s="1220"/>
      <c r="U99" s="1220"/>
      <c r="V99" s="1220"/>
      <c r="W99" s="1221"/>
      <c r="X99" s="1219"/>
      <c r="Y99" s="1220"/>
      <c r="Z99" s="1220"/>
      <c r="AA99" s="1220"/>
      <c r="AB99" s="1221"/>
      <c r="AC99" s="1175"/>
      <c r="AD99" s="1176"/>
      <c r="AE99" s="1176"/>
      <c r="AF99" s="1176"/>
      <c r="AG99" s="1176"/>
      <c r="AH99" s="1177"/>
      <c r="AI99" s="1175"/>
      <c r="AJ99" s="1176"/>
      <c r="AK99" s="1177"/>
    </row>
    <row r="100" spans="1:37" ht="8.25" customHeight="1">
      <c r="A100" s="1202"/>
      <c r="B100" s="1155"/>
      <c r="C100" s="1158"/>
      <c r="D100" s="1208"/>
      <c r="E100" s="1270"/>
      <c r="F100" s="1273"/>
      <c r="G100" s="1158"/>
      <c r="H100" s="1158"/>
      <c r="I100" s="1158"/>
      <c r="J100" s="1276"/>
      <c r="K100" s="1158"/>
      <c r="L100" s="1158"/>
      <c r="M100" s="1158"/>
      <c r="N100" s="1282"/>
      <c r="O100" s="1283"/>
      <c r="P100" s="1283"/>
      <c r="Q100" s="1283"/>
      <c r="R100" s="1284"/>
      <c r="S100" s="1277"/>
      <c r="T100" s="1278"/>
      <c r="U100" s="1278"/>
      <c r="V100" s="1278"/>
      <c r="W100" s="1279"/>
      <c r="X100" s="1277"/>
      <c r="Y100" s="1278"/>
      <c r="Z100" s="1278"/>
      <c r="AA100" s="1278"/>
      <c r="AB100" s="1279"/>
      <c r="AC100" s="1178"/>
      <c r="AD100" s="1179"/>
      <c r="AE100" s="1179"/>
      <c r="AF100" s="1179"/>
      <c r="AG100" s="1179"/>
      <c r="AH100" s="1180"/>
      <c r="AI100" s="1337"/>
      <c r="AJ100" s="1338"/>
      <c r="AK100" s="1339"/>
    </row>
    <row r="101" spans="1:37" ht="8.25" customHeight="1">
      <c r="A101" s="1200">
        <f>A95+1</f>
        <v>13</v>
      </c>
      <c r="B101" s="1265" t="str">
        <f>IFERROR(VLOOKUP('5簡'!$A99,作業員情報!$A$4:$AE$53,4,0)&amp;" "&amp;VLOOKUP('5簡'!$A99,作業員情報!$A$4:$AE$53,5,0),"")</f>
        <v xml:space="preserve"> </v>
      </c>
      <c r="C101" s="1156" t="str">
        <f>IFERROR(VLOOKUP('5簡'!$A99,作業員情報!$A$4:$AE$53,7,0),"")&amp;""</f>
        <v/>
      </c>
      <c r="D101" s="1206" t="str">
        <f>IFERROR(VLOOKUP('5簡'!$A99,作業員情報!$A$4:$AE$53,8,0),"")&amp;""</f>
        <v/>
      </c>
      <c r="E101" s="1262">
        <f>IFERROR(VLOOKUP('5簡'!$A99,作業員情報!$A$4:$AE$53,20,0),"")</f>
        <v>0</v>
      </c>
      <c r="F101" s="1262">
        <f>IFERROR(VLOOKUP('5簡'!$A99,作業員情報!$A$4:$AE$53,9,0),"")</f>
        <v>0</v>
      </c>
      <c r="G101" s="1156" t="str">
        <f>IFERROR(VLOOKUP('5簡'!$A99,作業員情報!$A$4:$AE$53,22,0)&amp;VLOOKUP('5簡'!$A99,作業員情報!$A$4:$AE$53,23,0),"")</f>
        <v/>
      </c>
      <c r="H101" s="1156" t="str">
        <f>IFERROR(VLOOKUP('5簡'!$A99,作業員情報!$A$4:$AE$53,24,0),"")&amp;""</f>
        <v/>
      </c>
      <c r="I101" s="1262">
        <f>IFERROR(VLOOKUP('5簡'!$A99,作業員情報!$A$4:$AE$53,27,0),"")</f>
        <v>0</v>
      </c>
      <c r="J101" s="1274" t="str">
        <f>IFERROR(VLOOKUP('5簡'!$A99,作業員情報!$A$4:$AE$53,29,0),"")&amp;""</f>
        <v/>
      </c>
      <c r="K101" s="1262">
        <f>IFERROR(VLOOKUP('5簡'!$A99,作業員情報!$A$4:$AE$53,30,0),"")</f>
        <v>0</v>
      </c>
      <c r="L101" s="1156" t="str">
        <f>IFERROR(VLOOKUP('5簡'!$A99,作業員情報!$A$4:$AE$53,11,0),"")&amp;""</f>
        <v/>
      </c>
      <c r="M101" s="1156" t="str">
        <f>IFERROR(VLOOKUP('5簡'!$A99,作業員情報!$A$4:$AE$53,18,0),"")&amp;""</f>
        <v/>
      </c>
      <c r="N101" s="1166" t="str">
        <f>IFERROR(VLOOKUP('5簡'!$A99,作業員情報!$A$4:$AE$53,15,0),"")&amp;""</f>
        <v/>
      </c>
      <c r="O101" s="1167"/>
      <c r="P101" s="1167"/>
      <c r="Q101" s="1167"/>
      <c r="R101" s="1280"/>
      <c r="S101" s="1216" t="str">
        <f>IFERROR(VLOOKUP('5簡'!$A99,作業員情報!$A$4:$AE$53,16,0),"")&amp;""</f>
        <v/>
      </c>
      <c r="T101" s="1217"/>
      <c r="U101" s="1217"/>
      <c r="V101" s="1217"/>
      <c r="W101" s="1218"/>
      <c r="X101" s="1216" t="str">
        <f>IFERROR(VLOOKUP('5簡'!$A99,作業員情報!$A$4:$AE$53,17,0),"")&amp;""</f>
        <v/>
      </c>
      <c r="Y101" s="1217"/>
      <c r="Z101" s="1217"/>
      <c r="AA101" s="1217"/>
      <c r="AB101" s="1218"/>
      <c r="AC101" s="1172" t="s">
        <v>890</v>
      </c>
      <c r="AD101" s="1173"/>
      <c r="AE101" s="1173"/>
      <c r="AF101" s="1173"/>
      <c r="AG101" s="1173"/>
      <c r="AH101" s="1174"/>
      <c r="AI101" s="1172" t="s">
        <v>1134</v>
      </c>
      <c r="AJ101" s="1173"/>
      <c r="AK101" s="1174"/>
    </row>
    <row r="102" spans="1:37" ht="8.25" customHeight="1">
      <c r="A102" s="1201"/>
      <c r="B102" s="1266"/>
      <c r="C102" s="1157"/>
      <c r="D102" s="1207"/>
      <c r="E102" s="1263"/>
      <c r="F102" s="1263"/>
      <c r="G102" s="1157"/>
      <c r="H102" s="1157"/>
      <c r="I102" s="1263"/>
      <c r="J102" s="1275"/>
      <c r="K102" s="1263"/>
      <c r="L102" s="1158"/>
      <c r="M102" s="1158"/>
      <c r="N102" s="1168"/>
      <c r="O102" s="1169"/>
      <c r="P102" s="1169"/>
      <c r="Q102" s="1169"/>
      <c r="R102" s="1281"/>
      <c r="S102" s="1219"/>
      <c r="T102" s="1220"/>
      <c r="U102" s="1220"/>
      <c r="V102" s="1220"/>
      <c r="W102" s="1221"/>
      <c r="X102" s="1219"/>
      <c r="Y102" s="1220"/>
      <c r="Z102" s="1220"/>
      <c r="AA102" s="1220"/>
      <c r="AB102" s="1221"/>
      <c r="AC102" s="1175"/>
      <c r="AD102" s="1176"/>
      <c r="AE102" s="1176"/>
      <c r="AF102" s="1176"/>
      <c r="AG102" s="1176"/>
      <c r="AH102" s="1177"/>
      <c r="AI102" s="1175"/>
      <c r="AJ102" s="1176"/>
      <c r="AK102" s="1177"/>
    </row>
    <row r="103" spans="1:37" ht="8.25" customHeight="1">
      <c r="A103" s="1201"/>
      <c r="B103" s="1159" t="str">
        <f>IFERROR(VLOOKUP('5簡'!$A99,作業員情報!$A$4:$AE$53,2,0)&amp;VLOOKUP('5簡'!$A99,作業員情報!$A$4:$AE$53,3,0),"")</f>
        <v/>
      </c>
      <c r="C103" s="1157"/>
      <c r="D103" s="1207"/>
      <c r="E103" s="1264"/>
      <c r="F103" s="1264"/>
      <c r="G103" s="1158"/>
      <c r="H103" s="1158"/>
      <c r="I103" s="1264"/>
      <c r="J103" s="1275"/>
      <c r="K103" s="1264"/>
      <c r="L103" s="1156" t="str">
        <f>IFERROR(VLOOKUP('5簡'!$A99,作業員情報!$A$4:$AE$53,12,0),"")&amp;""</f>
        <v/>
      </c>
      <c r="M103" s="1156" t="str">
        <f>IFERROR(VLOOKUP('5簡'!$A99,作業員情報!$A$4:$AE$53,19,0),"")&amp;""</f>
        <v/>
      </c>
      <c r="N103" s="1168"/>
      <c r="O103" s="1169"/>
      <c r="P103" s="1169"/>
      <c r="Q103" s="1169"/>
      <c r="R103" s="1281"/>
      <c r="S103" s="1219"/>
      <c r="T103" s="1220"/>
      <c r="U103" s="1220"/>
      <c r="V103" s="1220"/>
      <c r="W103" s="1221"/>
      <c r="X103" s="1219"/>
      <c r="Y103" s="1220"/>
      <c r="Z103" s="1220"/>
      <c r="AA103" s="1220"/>
      <c r="AB103" s="1221"/>
      <c r="AC103" s="1178"/>
      <c r="AD103" s="1179"/>
      <c r="AE103" s="1179"/>
      <c r="AF103" s="1179"/>
      <c r="AG103" s="1179"/>
      <c r="AH103" s="1180"/>
      <c r="AI103" s="1175"/>
      <c r="AJ103" s="1176"/>
      <c r="AK103" s="1177"/>
    </row>
    <row r="104" spans="1:37" ht="8.25" customHeight="1">
      <c r="A104" s="1201"/>
      <c r="B104" s="1160"/>
      <c r="C104" s="1157"/>
      <c r="D104" s="1207"/>
      <c r="E104" s="1268">
        <f>IFERROR(VLOOKUP('5簡'!$A99,作業員情報!$A$4:$AE$53,21,0),"")</f>
        <v>0</v>
      </c>
      <c r="F104" s="1271" t="str">
        <f ca="1">IFERROR(VLOOKUP('5簡'!$A99,作業員情報!$A$4:$AE$53,10,0),"")</f>
        <v/>
      </c>
      <c r="G104" s="1156" t="str">
        <f>IFERROR(VLOOKUP('5簡'!$A99,作業員情報!$A$4:$AE$53,25,0),"")&amp;""</f>
        <v/>
      </c>
      <c r="H104" s="1156" t="str">
        <f>IFERROR(VLOOKUP('5簡'!$A99,作業員情報!$A$4:$AE$53,26,0),"")&amp;""</f>
        <v/>
      </c>
      <c r="I104" s="1156" t="str">
        <f>IFERROR(VLOOKUP('5簡'!$A99,作業員情報!$A$4:$AE$53,28,0),"")&amp;""</f>
        <v/>
      </c>
      <c r="J104" s="1275"/>
      <c r="K104" s="1156" t="str">
        <f>IFERROR(VLOOKUP('5簡'!$A99,作業員情報!$A$4:$AE$53,31,0),"")&amp;""</f>
        <v/>
      </c>
      <c r="L104" s="1158"/>
      <c r="M104" s="1158"/>
      <c r="N104" s="1168"/>
      <c r="O104" s="1169"/>
      <c r="P104" s="1169"/>
      <c r="Q104" s="1169"/>
      <c r="R104" s="1281"/>
      <c r="S104" s="1219"/>
      <c r="T104" s="1220"/>
      <c r="U104" s="1220"/>
      <c r="V104" s="1220"/>
      <c r="W104" s="1221"/>
      <c r="X104" s="1219"/>
      <c r="Y104" s="1220"/>
      <c r="Z104" s="1220"/>
      <c r="AA104" s="1220"/>
      <c r="AB104" s="1221"/>
      <c r="AC104" s="1172" t="s">
        <v>890</v>
      </c>
      <c r="AD104" s="1173"/>
      <c r="AE104" s="1173"/>
      <c r="AF104" s="1173"/>
      <c r="AG104" s="1173"/>
      <c r="AH104" s="1174"/>
      <c r="AI104" s="1175" t="s">
        <v>1135</v>
      </c>
      <c r="AJ104" s="1176"/>
      <c r="AK104" s="1177"/>
    </row>
    <row r="105" spans="1:37" ht="8.25" customHeight="1">
      <c r="A105" s="1201"/>
      <c r="B105" s="1267" t="str">
        <f>IFERROR(VLOOKUP('5簡'!$A99,作業員情報!$A$4:$AE$53,6,0),"")&amp;""</f>
        <v/>
      </c>
      <c r="C105" s="1157"/>
      <c r="D105" s="1207"/>
      <c r="E105" s="1269"/>
      <c r="F105" s="1272"/>
      <c r="G105" s="1157"/>
      <c r="H105" s="1157"/>
      <c r="I105" s="1157"/>
      <c r="J105" s="1275"/>
      <c r="K105" s="1157"/>
      <c r="L105" s="1156" t="str">
        <f>IFERROR(VLOOKUP('5簡'!$A99,作業員情報!$A$4:$AE$53,13,0),"")&amp;""</f>
        <v/>
      </c>
      <c r="M105" s="1156" t="str">
        <f>IFERROR(VLOOKUP('5簡'!$A99,作業員情報!$A$4:$AE$53,14,0),"")&amp;""</f>
        <v/>
      </c>
      <c r="N105" s="1168"/>
      <c r="O105" s="1169"/>
      <c r="P105" s="1169"/>
      <c r="Q105" s="1169"/>
      <c r="R105" s="1281"/>
      <c r="S105" s="1219"/>
      <c r="T105" s="1220"/>
      <c r="U105" s="1220"/>
      <c r="V105" s="1220"/>
      <c r="W105" s="1221"/>
      <c r="X105" s="1219"/>
      <c r="Y105" s="1220"/>
      <c r="Z105" s="1220"/>
      <c r="AA105" s="1220"/>
      <c r="AB105" s="1221"/>
      <c r="AC105" s="1175"/>
      <c r="AD105" s="1176"/>
      <c r="AE105" s="1176"/>
      <c r="AF105" s="1176"/>
      <c r="AG105" s="1176"/>
      <c r="AH105" s="1177"/>
      <c r="AI105" s="1175"/>
      <c r="AJ105" s="1176"/>
      <c r="AK105" s="1177"/>
    </row>
    <row r="106" spans="1:37" ht="8.25" customHeight="1">
      <c r="A106" s="1202"/>
      <c r="B106" s="1155"/>
      <c r="C106" s="1158"/>
      <c r="D106" s="1208"/>
      <c r="E106" s="1270"/>
      <c r="F106" s="1273"/>
      <c r="G106" s="1158"/>
      <c r="H106" s="1158"/>
      <c r="I106" s="1158"/>
      <c r="J106" s="1276"/>
      <c r="K106" s="1158"/>
      <c r="L106" s="1158"/>
      <c r="M106" s="1158"/>
      <c r="N106" s="1282"/>
      <c r="O106" s="1283"/>
      <c r="P106" s="1283"/>
      <c r="Q106" s="1283"/>
      <c r="R106" s="1284"/>
      <c r="S106" s="1277"/>
      <c r="T106" s="1278"/>
      <c r="U106" s="1278"/>
      <c r="V106" s="1278"/>
      <c r="W106" s="1279"/>
      <c r="X106" s="1277"/>
      <c r="Y106" s="1278"/>
      <c r="Z106" s="1278"/>
      <c r="AA106" s="1278"/>
      <c r="AB106" s="1279"/>
      <c r="AC106" s="1178"/>
      <c r="AD106" s="1179"/>
      <c r="AE106" s="1179"/>
      <c r="AF106" s="1179"/>
      <c r="AG106" s="1179"/>
      <c r="AH106" s="1180"/>
      <c r="AI106" s="1337"/>
      <c r="AJ106" s="1338"/>
      <c r="AK106" s="1339"/>
    </row>
    <row r="107" spans="1:37" ht="8.25" customHeight="1">
      <c r="A107" s="1200">
        <f>A101+1</f>
        <v>14</v>
      </c>
      <c r="B107" s="1265" t="str">
        <f>IFERROR(VLOOKUP('5簡'!$A105,作業員情報!$A$4:$AE$53,4,0)&amp;" "&amp;VLOOKUP('5簡'!$A105,作業員情報!$A$4:$AE$53,5,0),"")</f>
        <v xml:space="preserve"> </v>
      </c>
      <c r="C107" s="1156" t="str">
        <f>IFERROR(VLOOKUP('5簡'!$A105,作業員情報!$A$4:$AE$53,7,0),"")&amp;""</f>
        <v/>
      </c>
      <c r="D107" s="1206" t="str">
        <f>IFERROR(VLOOKUP('5簡'!$A105,作業員情報!$A$4:$AE$53,8,0),"")&amp;""</f>
        <v/>
      </c>
      <c r="E107" s="1262">
        <f>IFERROR(VLOOKUP('5簡'!$A105,作業員情報!$A$4:$AE$53,20,0),"")</f>
        <v>0</v>
      </c>
      <c r="F107" s="1262">
        <f>IFERROR(VLOOKUP('5簡'!$A105,作業員情報!$A$4:$AE$53,9,0),"")</f>
        <v>0</v>
      </c>
      <c r="G107" s="1156" t="str">
        <f>IFERROR(VLOOKUP('5簡'!$A105,作業員情報!$A$4:$AE$53,22,0)&amp;VLOOKUP('5簡'!$A105,作業員情報!$A$4:$AE$53,23,0),"")</f>
        <v/>
      </c>
      <c r="H107" s="1156" t="str">
        <f>IFERROR(VLOOKUP('5簡'!$A105,作業員情報!$A$4:$AE$53,24,0),"")&amp;""</f>
        <v/>
      </c>
      <c r="I107" s="1262">
        <f>IFERROR(VLOOKUP('5簡'!$A105,作業員情報!$A$4:$AE$53,27,0),"")</f>
        <v>0</v>
      </c>
      <c r="J107" s="1274" t="str">
        <f>IFERROR(VLOOKUP('5簡'!$A105,作業員情報!$A$4:$AE$53,29,0),"")&amp;""</f>
        <v/>
      </c>
      <c r="K107" s="1262">
        <f>IFERROR(VLOOKUP('5簡'!$A105,作業員情報!$A$4:$AE$53,30,0),"")</f>
        <v>0</v>
      </c>
      <c r="L107" s="1156" t="str">
        <f>IFERROR(VLOOKUP('5簡'!$A105,作業員情報!$A$4:$AE$53,11,0),"")&amp;""</f>
        <v/>
      </c>
      <c r="M107" s="1156" t="str">
        <f>IFERROR(VLOOKUP('5簡'!$A105,作業員情報!$A$4:$AE$53,18,0),"")&amp;""</f>
        <v/>
      </c>
      <c r="N107" s="1166" t="str">
        <f>IFERROR(VLOOKUP('5簡'!$A105,作業員情報!$A$4:$AE$53,15,0),"")&amp;""</f>
        <v/>
      </c>
      <c r="O107" s="1167"/>
      <c r="P107" s="1167"/>
      <c r="Q107" s="1167"/>
      <c r="R107" s="1280"/>
      <c r="S107" s="1216" t="str">
        <f>IFERROR(VLOOKUP('5簡'!$A105,作業員情報!$A$4:$AE$53,16,0),"")&amp;""</f>
        <v/>
      </c>
      <c r="T107" s="1217"/>
      <c r="U107" s="1217"/>
      <c r="V107" s="1217"/>
      <c r="W107" s="1218"/>
      <c r="X107" s="1216" t="str">
        <f>IFERROR(VLOOKUP('5簡'!$A105,作業員情報!$A$4:$AE$53,17,0),"")&amp;""</f>
        <v/>
      </c>
      <c r="Y107" s="1217"/>
      <c r="Z107" s="1217"/>
      <c r="AA107" s="1217"/>
      <c r="AB107" s="1218"/>
      <c r="AC107" s="1172" t="s">
        <v>890</v>
      </c>
      <c r="AD107" s="1173"/>
      <c r="AE107" s="1173"/>
      <c r="AF107" s="1173"/>
      <c r="AG107" s="1173"/>
      <c r="AH107" s="1174"/>
      <c r="AI107" s="1172" t="s">
        <v>1134</v>
      </c>
      <c r="AJ107" s="1173"/>
      <c r="AK107" s="1174"/>
    </row>
    <row r="108" spans="1:37" ht="8.25" customHeight="1">
      <c r="A108" s="1201"/>
      <c r="B108" s="1266"/>
      <c r="C108" s="1157"/>
      <c r="D108" s="1207"/>
      <c r="E108" s="1263"/>
      <c r="F108" s="1263"/>
      <c r="G108" s="1157"/>
      <c r="H108" s="1157"/>
      <c r="I108" s="1263"/>
      <c r="J108" s="1275"/>
      <c r="K108" s="1263"/>
      <c r="L108" s="1158"/>
      <c r="M108" s="1158"/>
      <c r="N108" s="1168"/>
      <c r="O108" s="1169"/>
      <c r="P108" s="1169"/>
      <c r="Q108" s="1169"/>
      <c r="R108" s="1281"/>
      <c r="S108" s="1219"/>
      <c r="T108" s="1220"/>
      <c r="U108" s="1220"/>
      <c r="V108" s="1220"/>
      <c r="W108" s="1221"/>
      <c r="X108" s="1219"/>
      <c r="Y108" s="1220"/>
      <c r="Z108" s="1220"/>
      <c r="AA108" s="1220"/>
      <c r="AB108" s="1221"/>
      <c r="AC108" s="1175"/>
      <c r="AD108" s="1176"/>
      <c r="AE108" s="1176"/>
      <c r="AF108" s="1176"/>
      <c r="AG108" s="1176"/>
      <c r="AH108" s="1177"/>
      <c r="AI108" s="1175"/>
      <c r="AJ108" s="1176"/>
      <c r="AK108" s="1177"/>
    </row>
    <row r="109" spans="1:37" ht="8.25" customHeight="1">
      <c r="A109" s="1201"/>
      <c r="B109" s="1159" t="str">
        <f>IFERROR(VLOOKUP('5簡'!$A105,作業員情報!$A$4:$AE$53,2,0)&amp;VLOOKUP('5簡'!$A105,作業員情報!$A$4:$AE$53,3,0),"")</f>
        <v/>
      </c>
      <c r="C109" s="1157"/>
      <c r="D109" s="1207"/>
      <c r="E109" s="1264"/>
      <c r="F109" s="1264"/>
      <c r="G109" s="1158"/>
      <c r="H109" s="1158"/>
      <c r="I109" s="1264"/>
      <c r="J109" s="1275"/>
      <c r="K109" s="1264"/>
      <c r="L109" s="1156" t="str">
        <f>IFERROR(VLOOKUP('5簡'!$A105,作業員情報!$A$4:$AE$53,12,0),"")&amp;""</f>
        <v/>
      </c>
      <c r="M109" s="1156" t="str">
        <f>IFERROR(VLOOKUP('5簡'!$A105,作業員情報!$A$4:$AE$53,19,0),"")&amp;""</f>
        <v/>
      </c>
      <c r="N109" s="1168"/>
      <c r="O109" s="1169"/>
      <c r="P109" s="1169"/>
      <c r="Q109" s="1169"/>
      <c r="R109" s="1281"/>
      <c r="S109" s="1219"/>
      <c r="T109" s="1220"/>
      <c r="U109" s="1220"/>
      <c r="V109" s="1220"/>
      <c r="W109" s="1221"/>
      <c r="X109" s="1219"/>
      <c r="Y109" s="1220"/>
      <c r="Z109" s="1220"/>
      <c r="AA109" s="1220"/>
      <c r="AB109" s="1221"/>
      <c r="AC109" s="1178"/>
      <c r="AD109" s="1179"/>
      <c r="AE109" s="1179"/>
      <c r="AF109" s="1179"/>
      <c r="AG109" s="1179"/>
      <c r="AH109" s="1180"/>
      <c r="AI109" s="1175"/>
      <c r="AJ109" s="1176"/>
      <c r="AK109" s="1177"/>
    </row>
    <row r="110" spans="1:37" ht="8.25" customHeight="1">
      <c r="A110" s="1201"/>
      <c r="B110" s="1160"/>
      <c r="C110" s="1157"/>
      <c r="D110" s="1207"/>
      <c r="E110" s="1268">
        <f>IFERROR(VLOOKUP('5簡'!$A105,作業員情報!$A$4:$AE$53,21,0),"")</f>
        <v>0</v>
      </c>
      <c r="F110" s="1271" t="str">
        <f ca="1">IFERROR(VLOOKUP('5簡'!$A105,作業員情報!$A$4:$AE$53,10,0),"")</f>
        <v/>
      </c>
      <c r="G110" s="1156" t="str">
        <f>IFERROR(VLOOKUP('5簡'!$A105,作業員情報!$A$4:$AE$53,25,0),"")&amp;""</f>
        <v/>
      </c>
      <c r="H110" s="1156" t="str">
        <f>IFERROR(VLOOKUP('5簡'!$A105,作業員情報!$A$4:$AE$53,26,0),"")&amp;""</f>
        <v/>
      </c>
      <c r="I110" s="1156" t="str">
        <f>IFERROR(VLOOKUP('5簡'!$A105,作業員情報!$A$4:$AE$53,28,0),"")&amp;""</f>
        <v/>
      </c>
      <c r="J110" s="1275"/>
      <c r="K110" s="1156" t="str">
        <f>IFERROR(VLOOKUP('5簡'!$A105,作業員情報!$A$4:$AE$53,31,0),"")&amp;""</f>
        <v/>
      </c>
      <c r="L110" s="1158"/>
      <c r="M110" s="1158"/>
      <c r="N110" s="1168"/>
      <c r="O110" s="1169"/>
      <c r="P110" s="1169"/>
      <c r="Q110" s="1169"/>
      <c r="R110" s="1281"/>
      <c r="S110" s="1219"/>
      <c r="T110" s="1220"/>
      <c r="U110" s="1220"/>
      <c r="V110" s="1220"/>
      <c r="W110" s="1221"/>
      <c r="X110" s="1219"/>
      <c r="Y110" s="1220"/>
      <c r="Z110" s="1220"/>
      <c r="AA110" s="1220"/>
      <c r="AB110" s="1221"/>
      <c r="AC110" s="1172" t="s">
        <v>890</v>
      </c>
      <c r="AD110" s="1173"/>
      <c r="AE110" s="1173"/>
      <c r="AF110" s="1173"/>
      <c r="AG110" s="1173"/>
      <c r="AH110" s="1174"/>
      <c r="AI110" s="1175" t="s">
        <v>1135</v>
      </c>
      <c r="AJ110" s="1176"/>
      <c r="AK110" s="1177"/>
    </row>
    <row r="111" spans="1:37" ht="8.25" customHeight="1">
      <c r="A111" s="1201"/>
      <c r="B111" s="1267" t="str">
        <f>IFERROR(VLOOKUP('5簡'!$A105,作業員情報!$A$4:$AE$53,6,0),"")&amp;""</f>
        <v/>
      </c>
      <c r="C111" s="1157"/>
      <c r="D111" s="1207"/>
      <c r="E111" s="1269"/>
      <c r="F111" s="1272"/>
      <c r="G111" s="1157"/>
      <c r="H111" s="1157"/>
      <c r="I111" s="1157"/>
      <c r="J111" s="1275"/>
      <c r="K111" s="1157"/>
      <c r="L111" s="1156" t="str">
        <f>IFERROR(VLOOKUP('5簡'!$A105,作業員情報!$A$4:$AE$53,13,0),"")&amp;""</f>
        <v/>
      </c>
      <c r="M111" s="1156" t="str">
        <f>IFERROR(VLOOKUP('5簡'!$A105,作業員情報!$A$4:$AE$53,14,0),"")&amp;""</f>
        <v/>
      </c>
      <c r="N111" s="1168"/>
      <c r="O111" s="1169"/>
      <c r="P111" s="1169"/>
      <c r="Q111" s="1169"/>
      <c r="R111" s="1281"/>
      <c r="S111" s="1219"/>
      <c r="T111" s="1220"/>
      <c r="U111" s="1220"/>
      <c r="V111" s="1220"/>
      <c r="W111" s="1221"/>
      <c r="X111" s="1219"/>
      <c r="Y111" s="1220"/>
      <c r="Z111" s="1220"/>
      <c r="AA111" s="1220"/>
      <c r="AB111" s="1221"/>
      <c r="AC111" s="1175"/>
      <c r="AD111" s="1176"/>
      <c r="AE111" s="1176"/>
      <c r="AF111" s="1176"/>
      <c r="AG111" s="1176"/>
      <c r="AH111" s="1177"/>
      <c r="AI111" s="1175"/>
      <c r="AJ111" s="1176"/>
      <c r="AK111" s="1177"/>
    </row>
    <row r="112" spans="1:37" ht="8.25" customHeight="1">
      <c r="A112" s="1202"/>
      <c r="B112" s="1155"/>
      <c r="C112" s="1158"/>
      <c r="D112" s="1208"/>
      <c r="E112" s="1270"/>
      <c r="F112" s="1273"/>
      <c r="G112" s="1158"/>
      <c r="H112" s="1158"/>
      <c r="I112" s="1158"/>
      <c r="J112" s="1276"/>
      <c r="K112" s="1158"/>
      <c r="L112" s="1158"/>
      <c r="M112" s="1158"/>
      <c r="N112" s="1282"/>
      <c r="O112" s="1283"/>
      <c r="P112" s="1283"/>
      <c r="Q112" s="1283"/>
      <c r="R112" s="1284"/>
      <c r="S112" s="1277"/>
      <c r="T112" s="1278"/>
      <c r="U112" s="1278"/>
      <c r="V112" s="1278"/>
      <c r="W112" s="1279"/>
      <c r="X112" s="1277"/>
      <c r="Y112" s="1278"/>
      <c r="Z112" s="1278"/>
      <c r="AA112" s="1278"/>
      <c r="AB112" s="1279"/>
      <c r="AC112" s="1178"/>
      <c r="AD112" s="1179"/>
      <c r="AE112" s="1179"/>
      <c r="AF112" s="1179"/>
      <c r="AG112" s="1179"/>
      <c r="AH112" s="1180"/>
      <c r="AI112" s="1337"/>
      <c r="AJ112" s="1338"/>
      <c r="AK112" s="1339"/>
    </row>
    <row r="113" spans="1:37" ht="8.25" customHeight="1">
      <c r="A113" s="1200">
        <f>A107+1</f>
        <v>15</v>
      </c>
      <c r="B113" s="1265" t="str">
        <f>IFERROR(VLOOKUP('5簡'!$A111,作業員情報!$A$4:$AE$53,4,0)&amp;" "&amp;VLOOKUP('5簡'!$A111,作業員情報!$A$4:$AE$53,5,0),"")</f>
        <v xml:space="preserve"> </v>
      </c>
      <c r="C113" s="1156" t="str">
        <f>IFERROR(VLOOKUP('5簡'!$A111,作業員情報!$A$4:$AE$53,7,0),"")&amp;""</f>
        <v/>
      </c>
      <c r="D113" s="1206" t="str">
        <f>IFERROR(VLOOKUP('5簡'!$A111,作業員情報!$A$4:$AE$53,8,0),"")&amp;""</f>
        <v/>
      </c>
      <c r="E113" s="1262">
        <f>IFERROR(VLOOKUP('5簡'!$A111,作業員情報!$A$4:$AE$53,20,0),"")</f>
        <v>0</v>
      </c>
      <c r="F113" s="1262">
        <f>IFERROR(VLOOKUP('5簡'!$A111,作業員情報!$A$4:$AE$53,9,0),"")</f>
        <v>0</v>
      </c>
      <c r="G113" s="1156" t="str">
        <f>IFERROR(VLOOKUP('5簡'!$A111,作業員情報!$A$4:$AE$53,22,0)&amp;VLOOKUP('5簡'!$A111,作業員情報!$A$4:$AE$53,23,0),"")</f>
        <v/>
      </c>
      <c r="H113" s="1156" t="str">
        <f>IFERROR(VLOOKUP('5簡'!$A111,作業員情報!$A$4:$AE$53,24,0),"")&amp;""</f>
        <v/>
      </c>
      <c r="I113" s="1262">
        <f>IFERROR(VLOOKUP('5簡'!$A111,作業員情報!$A$4:$AE$53,27,0),"")</f>
        <v>0</v>
      </c>
      <c r="J113" s="1274" t="str">
        <f>IFERROR(VLOOKUP('5簡'!$A111,作業員情報!$A$4:$AE$53,29,0),"")&amp;""</f>
        <v/>
      </c>
      <c r="K113" s="1262">
        <f>IFERROR(VLOOKUP('5簡'!$A111,作業員情報!$A$4:$AE$53,30,0),"")</f>
        <v>0</v>
      </c>
      <c r="L113" s="1156" t="str">
        <f>IFERROR(VLOOKUP('5簡'!$A111,作業員情報!$A$4:$AE$53,11,0),"")&amp;""</f>
        <v/>
      </c>
      <c r="M113" s="1156" t="str">
        <f>IFERROR(VLOOKUP('5簡'!$A111,作業員情報!$A$4:$AE$53,18,0),"")&amp;""</f>
        <v/>
      </c>
      <c r="N113" s="1166" t="str">
        <f>IFERROR(VLOOKUP('5簡'!$A111,作業員情報!$A$4:$AE$53,15,0),"")&amp;""</f>
        <v/>
      </c>
      <c r="O113" s="1167"/>
      <c r="P113" s="1167"/>
      <c r="Q113" s="1167"/>
      <c r="R113" s="1280"/>
      <c r="S113" s="1216" t="str">
        <f>IFERROR(VLOOKUP('5簡'!$A111,作業員情報!$A$4:$AE$53,16,0),"")&amp;""</f>
        <v/>
      </c>
      <c r="T113" s="1217"/>
      <c r="U113" s="1217"/>
      <c r="V113" s="1217"/>
      <c r="W113" s="1218"/>
      <c r="X113" s="1216" t="str">
        <f>IFERROR(VLOOKUP('5簡'!$A111,作業員情報!$A$4:$AE$53,17,0),"")&amp;""</f>
        <v/>
      </c>
      <c r="Y113" s="1217"/>
      <c r="Z113" s="1217"/>
      <c r="AA113" s="1217"/>
      <c r="AB113" s="1218"/>
      <c r="AC113" s="1172" t="s">
        <v>890</v>
      </c>
      <c r="AD113" s="1173"/>
      <c r="AE113" s="1173"/>
      <c r="AF113" s="1173"/>
      <c r="AG113" s="1173"/>
      <c r="AH113" s="1174"/>
      <c r="AI113" s="1172" t="s">
        <v>1134</v>
      </c>
      <c r="AJ113" s="1173"/>
      <c r="AK113" s="1174"/>
    </row>
    <row r="114" spans="1:37" ht="8.25" customHeight="1">
      <c r="A114" s="1201"/>
      <c r="B114" s="1266"/>
      <c r="C114" s="1157"/>
      <c r="D114" s="1207"/>
      <c r="E114" s="1263"/>
      <c r="F114" s="1263"/>
      <c r="G114" s="1157"/>
      <c r="H114" s="1157"/>
      <c r="I114" s="1263"/>
      <c r="J114" s="1275"/>
      <c r="K114" s="1263"/>
      <c r="L114" s="1158"/>
      <c r="M114" s="1158"/>
      <c r="N114" s="1168"/>
      <c r="O114" s="1169"/>
      <c r="P114" s="1169"/>
      <c r="Q114" s="1169"/>
      <c r="R114" s="1281"/>
      <c r="S114" s="1219"/>
      <c r="T114" s="1220"/>
      <c r="U114" s="1220"/>
      <c r="V114" s="1220"/>
      <c r="W114" s="1221"/>
      <c r="X114" s="1219"/>
      <c r="Y114" s="1220"/>
      <c r="Z114" s="1220"/>
      <c r="AA114" s="1220"/>
      <c r="AB114" s="1221"/>
      <c r="AC114" s="1175"/>
      <c r="AD114" s="1176"/>
      <c r="AE114" s="1176"/>
      <c r="AF114" s="1176"/>
      <c r="AG114" s="1176"/>
      <c r="AH114" s="1177"/>
      <c r="AI114" s="1175"/>
      <c r="AJ114" s="1176"/>
      <c r="AK114" s="1177"/>
    </row>
    <row r="115" spans="1:37" ht="8.25" customHeight="1">
      <c r="A115" s="1201"/>
      <c r="B115" s="1159" t="str">
        <f>IFERROR(VLOOKUP('5簡'!$A111,作業員情報!$A$4:$AE$53,2,0)&amp;VLOOKUP('5簡'!$A111,作業員情報!$A$4:$AE$53,3,0),"")</f>
        <v/>
      </c>
      <c r="C115" s="1157"/>
      <c r="D115" s="1207"/>
      <c r="E115" s="1264"/>
      <c r="F115" s="1264"/>
      <c r="G115" s="1158"/>
      <c r="H115" s="1158"/>
      <c r="I115" s="1264"/>
      <c r="J115" s="1275"/>
      <c r="K115" s="1264"/>
      <c r="L115" s="1156" t="str">
        <f>IFERROR(VLOOKUP('5簡'!$A111,作業員情報!$A$4:$AE$53,12,0),"")&amp;""</f>
        <v/>
      </c>
      <c r="M115" s="1156" t="str">
        <f>IFERROR(VLOOKUP('5簡'!$A111,作業員情報!$A$4:$AE$53,19,0),"")&amp;""</f>
        <v/>
      </c>
      <c r="N115" s="1168"/>
      <c r="O115" s="1169"/>
      <c r="P115" s="1169"/>
      <c r="Q115" s="1169"/>
      <c r="R115" s="1281"/>
      <c r="S115" s="1219"/>
      <c r="T115" s="1220"/>
      <c r="U115" s="1220"/>
      <c r="V115" s="1220"/>
      <c r="W115" s="1221"/>
      <c r="X115" s="1219"/>
      <c r="Y115" s="1220"/>
      <c r="Z115" s="1220"/>
      <c r="AA115" s="1220"/>
      <c r="AB115" s="1221"/>
      <c r="AC115" s="1178"/>
      <c r="AD115" s="1179"/>
      <c r="AE115" s="1179"/>
      <c r="AF115" s="1179"/>
      <c r="AG115" s="1179"/>
      <c r="AH115" s="1180"/>
      <c r="AI115" s="1175"/>
      <c r="AJ115" s="1176"/>
      <c r="AK115" s="1177"/>
    </row>
    <row r="116" spans="1:37" ht="8.25" customHeight="1">
      <c r="A116" s="1201"/>
      <c r="B116" s="1160"/>
      <c r="C116" s="1157"/>
      <c r="D116" s="1207"/>
      <c r="E116" s="1268">
        <f>IFERROR(VLOOKUP('5簡'!$A111,作業員情報!$A$4:$AE$53,21,0),"")</f>
        <v>0</v>
      </c>
      <c r="F116" s="1271" t="str">
        <f ca="1">IFERROR(VLOOKUP('5簡'!$A111,作業員情報!$A$4:$AE$53,10,0),"")</f>
        <v/>
      </c>
      <c r="G116" s="1156" t="str">
        <f>IFERROR(VLOOKUP('5簡'!$A111,作業員情報!$A$4:$AE$53,25,0),"")&amp;""</f>
        <v/>
      </c>
      <c r="H116" s="1156" t="str">
        <f>IFERROR(VLOOKUP('5簡'!$A111,作業員情報!$A$4:$AE$53,26,0),"")&amp;""</f>
        <v/>
      </c>
      <c r="I116" s="1156" t="str">
        <f>IFERROR(VLOOKUP('5簡'!$A111,作業員情報!$A$4:$AE$53,28,0),"")&amp;""</f>
        <v/>
      </c>
      <c r="J116" s="1275"/>
      <c r="K116" s="1156" t="str">
        <f>IFERROR(VLOOKUP('5簡'!$A111,作業員情報!$A$4:$AE$53,31,0),"")&amp;""</f>
        <v/>
      </c>
      <c r="L116" s="1158"/>
      <c r="M116" s="1158"/>
      <c r="N116" s="1168"/>
      <c r="O116" s="1169"/>
      <c r="P116" s="1169"/>
      <c r="Q116" s="1169"/>
      <c r="R116" s="1281"/>
      <c r="S116" s="1219"/>
      <c r="T116" s="1220"/>
      <c r="U116" s="1220"/>
      <c r="V116" s="1220"/>
      <c r="W116" s="1221"/>
      <c r="X116" s="1219"/>
      <c r="Y116" s="1220"/>
      <c r="Z116" s="1220"/>
      <c r="AA116" s="1220"/>
      <c r="AB116" s="1221"/>
      <c r="AC116" s="1172" t="s">
        <v>890</v>
      </c>
      <c r="AD116" s="1173"/>
      <c r="AE116" s="1173"/>
      <c r="AF116" s="1173"/>
      <c r="AG116" s="1173"/>
      <c r="AH116" s="1174"/>
      <c r="AI116" s="1175" t="s">
        <v>1135</v>
      </c>
      <c r="AJ116" s="1176"/>
      <c r="AK116" s="1177"/>
    </row>
    <row r="117" spans="1:37" ht="8.25" customHeight="1">
      <c r="A117" s="1201"/>
      <c r="B117" s="1267" t="str">
        <f>IFERROR(VLOOKUP('5簡'!$A111,作業員情報!$A$4:$AE$53,6,0),"")&amp;""</f>
        <v/>
      </c>
      <c r="C117" s="1157"/>
      <c r="D117" s="1207"/>
      <c r="E117" s="1269"/>
      <c r="F117" s="1272"/>
      <c r="G117" s="1157"/>
      <c r="H117" s="1157"/>
      <c r="I117" s="1157"/>
      <c r="J117" s="1275"/>
      <c r="K117" s="1157"/>
      <c r="L117" s="1156" t="str">
        <f>IFERROR(VLOOKUP('5簡'!$A111,作業員情報!$A$4:$AE$53,13,0),"")&amp;""</f>
        <v/>
      </c>
      <c r="M117" s="1156" t="str">
        <f>IFERROR(VLOOKUP('5簡'!$A111,作業員情報!$A$4:$AE$53,14,0),"")&amp;""</f>
        <v/>
      </c>
      <c r="N117" s="1168"/>
      <c r="O117" s="1169"/>
      <c r="P117" s="1169"/>
      <c r="Q117" s="1169"/>
      <c r="R117" s="1281"/>
      <c r="S117" s="1219"/>
      <c r="T117" s="1220"/>
      <c r="U117" s="1220"/>
      <c r="V117" s="1220"/>
      <c r="W117" s="1221"/>
      <c r="X117" s="1219"/>
      <c r="Y117" s="1220"/>
      <c r="Z117" s="1220"/>
      <c r="AA117" s="1220"/>
      <c r="AB117" s="1221"/>
      <c r="AC117" s="1175"/>
      <c r="AD117" s="1176"/>
      <c r="AE117" s="1176"/>
      <c r="AF117" s="1176"/>
      <c r="AG117" s="1176"/>
      <c r="AH117" s="1177"/>
      <c r="AI117" s="1175"/>
      <c r="AJ117" s="1176"/>
      <c r="AK117" s="1177"/>
    </row>
    <row r="118" spans="1:37" ht="8.25" customHeight="1">
      <c r="A118" s="1202"/>
      <c r="B118" s="1155"/>
      <c r="C118" s="1158"/>
      <c r="D118" s="1208"/>
      <c r="E118" s="1270"/>
      <c r="F118" s="1273"/>
      <c r="G118" s="1158"/>
      <c r="H118" s="1158"/>
      <c r="I118" s="1158"/>
      <c r="J118" s="1276"/>
      <c r="K118" s="1158"/>
      <c r="L118" s="1158"/>
      <c r="M118" s="1158"/>
      <c r="N118" s="1282"/>
      <c r="O118" s="1283"/>
      <c r="P118" s="1283"/>
      <c r="Q118" s="1283"/>
      <c r="R118" s="1284"/>
      <c r="S118" s="1277"/>
      <c r="T118" s="1278"/>
      <c r="U118" s="1278"/>
      <c r="V118" s="1278"/>
      <c r="W118" s="1279"/>
      <c r="X118" s="1277"/>
      <c r="Y118" s="1278"/>
      <c r="Z118" s="1278"/>
      <c r="AA118" s="1278"/>
      <c r="AB118" s="1279"/>
      <c r="AC118" s="1178"/>
      <c r="AD118" s="1179"/>
      <c r="AE118" s="1179"/>
      <c r="AF118" s="1179"/>
      <c r="AG118" s="1179"/>
      <c r="AH118" s="1180"/>
      <c r="AI118" s="1337"/>
      <c r="AJ118" s="1338"/>
      <c r="AK118" s="1339"/>
    </row>
    <row r="119" spans="1:37" ht="8.25" customHeight="1">
      <c r="A119" s="1200">
        <f>A113+1</f>
        <v>16</v>
      </c>
      <c r="B119" s="1265" t="str">
        <f>IFERROR(VLOOKUP('5簡'!$A117,作業員情報!$A$4:$AE$53,4,0)&amp;" "&amp;VLOOKUP('5簡'!$A117,作業員情報!$A$4:$AE$53,5,0),"")</f>
        <v xml:space="preserve"> </v>
      </c>
      <c r="C119" s="1156" t="str">
        <f>IFERROR(VLOOKUP('5簡'!$A117,作業員情報!$A$4:$AE$53,7,0),"")&amp;""</f>
        <v/>
      </c>
      <c r="D119" s="1206" t="str">
        <f>IFERROR(VLOOKUP('5簡'!$A117,作業員情報!$A$4:$AE$53,8,0),"")&amp;""</f>
        <v/>
      </c>
      <c r="E119" s="1262">
        <f>IFERROR(VLOOKUP('5簡'!$A117,作業員情報!$A$4:$AE$53,20,0),"")</f>
        <v>0</v>
      </c>
      <c r="F119" s="1262">
        <f>IFERROR(VLOOKUP('5簡'!$A117,作業員情報!$A$4:$AE$53,9,0),"")</f>
        <v>0</v>
      </c>
      <c r="G119" s="1156" t="str">
        <f>IFERROR(VLOOKUP('5簡'!$A117,作業員情報!$A$4:$AE$53,22,0)&amp;VLOOKUP('5簡'!$A117,作業員情報!$A$4:$AE$53,23,0),"")</f>
        <v/>
      </c>
      <c r="H119" s="1156" t="str">
        <f>IFERROR(VLOOKUP('5簡'!$A117,作業員情報!$A$4:$AE$53,24,0),"")&amp;""</f>
        <v/>
      </c>
      <c r="I119" s="1262">
        <f>IFERROR(VLOOKUP('5簡'!$A117,作業員情報!$A$4:$AE$53,27,0),"")</f>
        <v>0</v>
      </c>
      <c r="J119" s="1274" t="str">
        <f>IFERROR(VLOOKUP('5簡'!$A117,作業員情報!$A$4:$AE$53,29,0),"")&amp;""</f>
        <v/>
      </c>
      <c r="K119" s="1262">
        <f>IFERROR(VLOOKUP('5簡'!$A117,作業員情報!$A$4:$AE$53,30,0),"")</f>
        <v>0</v>
      </c>
      <c r="L119" s="1156" t="str">
        <f>IFERROR(VLOOKUP('5簡'!$A117,作業員情報!$A$4:$AE$53,11,0),"")&amp;""</f>
        <v/>
      </c>
      <c r="M119" s="1156" t="str">
        <f>IFERROR(VLOOKUP('5簡'!$A117,作業員情報!$A$4:$AE$53,18,0),"")&amp;""</f>
        <v/>
      </c>
      <c r="N119" s="1166" t="str">
        <f>IFERROR(VLOOKUP('5簡'!$A117,作業員情報!$A$4:$AE$53,15,0),"")&amp;""</f>
        <v/>
      </c>
      <c r="O119" s="1167"/>
      <c r="P119" s="1167"/>
      <c r="Q119" s="1167"/>
      <c r="R119" s="1280"/>
      <c r="S119" s="1216" t="str">
        <f>IFERROR(VLOOKUP('5簡'!$A117,作業員情報!$A$4:$AE$53,16,0),"")&amp;""</f>
        <v/>
      </c>
      <c r="T119" s="1217"/>
      <c r="U119" s="1217"/>
      <c r="V119" s="1217"/>
      <c r="W119" s="1218"/>
      <c r="X119" s="1216" t="str">
        <f>IFERROR(VLOOKUP('5簡'!$A117,作業員情報!$A$4:$AE$53,17,0),"")&amp;""</f>
        <v/>
      </c>
      <c r="Y119" s="1217"/>
      <c r="Z119" s="1217"/>
      <c r="AA119" s="1217"/>
      <c r="AB119" s="1218"/>
      <c r="AC119" s="1172" t="s">
        <v>890</v>
      </c>
      <c r="AD119" s="1173"/>
      <c r="AE119" s="1173"/>
      <c r="AF119" s="1173"/>
      <c r="AG119" s="1173"/>
      <c r="AH119" s="1174"/>
      <c r="AI119" s="1172" t="s">
        <v>1134</v>
      </c>
      <c r="AJ119" s="1173"/>
      <c r="AK119" s="1174"/>
    </row>
    <row r="120" spans="1:37" ht="8.25" customHeight="1">
      <c r="A120" s="1201"/>
      <c r="B120" s="1266"/>
      <c r="C120" s="1157"/>
      <c r="D120" s="1207"/>
      <c r="E120" s="1263"/>
      <c r="F120" s="1263"/>
      <c r="G120" s="1157"/>
      <c r="H120" s="1157"/>
      <c r="I120" s="1263"/>
      <c r="J120" s="1275"/>
      <c r="K120" s="1263"/>
      <c r="L120" s="1158"/>
      <c r="M120" s="1158"/>
      <c r="N120" s="1168"/>
      <c r="O120" s="1169"/>
      <c r="P120" s="1169"/>
      <c r="Q120" s="1169"/>
      <c r="R120" s="1281"/>
      <c r="S120" s="1219"/>
      <c r="T120" s="1220"/>
      <c r="U120" s="1220"/>
      <c r="V120" s="1220"/>
      <c r="W120" s="1221"/>
      <c r="X120" s="1219"/>
      <c r="Y120" s="1220"/>
      <c r="Z120" s="1220"/>
      <c r="AA120" s="1220"/>
      <c r="AB120" s="1221"/>
      <c r="AC120" s="1175"/>
      <c r="AD120" s="1176"/>
      <c r="AE120" s="1176"/>
      <c r="AF120" s="1176"/>
      <c r="AG120" s="1176"/>
      <c r="AH120" s="1177"/>
      <c r="AI120" s="1175"/>
      <c r="AJ120" s="1176"/>
      <c r="AK120" s="1177"/>
    </row>
    <row r="121" spans="1:37" ht="8.25" customHeight="1">
      <c r="A121" s="1201"/>
      <c r="B121" s="1159" t="str">
        <f>IFERROR(VLOOKUP('5簡'!$A117,作業員情報!$A$4:$AE$53,2,0)&amp;VLOOKUP('5簡'!$A117,作業員情報!$A$4:$AE$53,3,0),"")</f>
        <v/>
      </c>
      <c r="C121" s="1157"/>
      <c r="D121" s="1207"/>
      <c r="E121" s="1264"/>
      <c r="F121" s="1264"/>
      <c r="G121" s="1158"/>
      <c r="H121" s="1158"/>
      <c r="I121" s="1264"/>
      <c r="J121" s="1275"/>
      <c r="K121" s="1264"/>
      <c r="L121" s="1156" t="str">
        <f>IFERROR(VLOOKUP('5簡'!$A117,作業員情報!$A$4:$AE$53,12,0),"")&amp;""</f>
        <v/>
      </c>
      <c r="M121" s="1156" t="str">
        <f>IFERROR(VLOOKUP('5簡'!$A117,作業員情報!$A$4:$AE$53,19,0),"")&amp;""</f>
        <v/>
      </c>
      <c r="N121" s="1168"/>
      <c r="O121" s="1169"/>
      <c r="P121" s="1169"/>
      <c r="Q121" s="1169"/>
      <c r="R121" s="1281"/>
      <c r="S121" s="1219"/>
      <c r="T121" s="1220"/>
      <c r="U121" s="1220"/>
      <c r="V121" s="1220"/>
      <c r="W121" s="1221"/>
      <c r="X121" s="1219"/>
      <c r="Y121" s="1220"/>
      <c r="Z121" s="1220"/>
      <c r="AA121" s="1220"/>
      <c r="AB121" s="1221"/>
      <c r="AC121" s="1178"/>
      <c r="AD121" s="1179"/>
      <c r="AE121" s="1179"/>
      <c r="AF121" s="1179"/>
      <c r="AG121" s="1179"/>
      <c r="AH121" s="1180"/>
      <c r="AI121" s="1175"/>
      <c r="AJ121" s="1176"/>
      <c r="AK121" s="1177"/>
    </row>
    <row r="122" spans="1:37" ht="8.25" customHeight="1">
      <c r="A122" s="1201"/>
      <c r="B122" s="1160"/>
      <c r="C122" s="1157"/>
      <c r="D122" s="1207"/>
      <c r="E122" s="1268">
        <f>IFERROR(VLOOKUP('5簡'!$A117,作業員情報!$A$4:$AE$53,21,0),"")</f>
        <v>0</v>
      </c>
      <c r="F122" s="1271" t="str">
        <f ca="1">IFERROR(VLOOKUP('5簡'!$A117,作業員情報!$A$4:$AE$53,10,0),"")</f>
        <v/>
      </c>
      <c r="G122" s="1156" t="str">
        <f>IFERROR(VLOOKUP('5簡'!$A117,作業員情報!$A$4:$AE$53,25,0),"")&amp;""</f>
        <v/>
      </c>
      <c r="H122" s="1156" t="str">
        <f>IFERROR(VLOOKUP('5簡'!$A117,作業員情報!$A$4:$AE$53,26,0),"")&amp;""</f>
        <v/>
      </c>
      <c r="I122" s="1156" t="str">
        <f>IFERROR(VLOOKUP('5簡'!$A117,作業員情報!$A$4:$AE$53,28,0),"")&amp;""</f>
        <v/>
      </c>
      <c r="J122" s="1275"/>
      <c r="K122" s="1156" t="str">
        <f>IFERROR(VLOOKUP('5簡'!$A117,作業員情報!$A$4:$AE$53,31,0),"")&amp;""</f>
        <v/>
      </c>
      <c r="L122" s="1158"/>
      <c r="M122" s="1158"/>
      <c r="N122" s="1168"/>
      <c r="O122" s="1169"/>
      <c r="P122" s="1169"/>
      <c r="Q122" s="1169"/>
      <c r="R122" s="1281"/>
      <c r="S122" s="1219"/>
      <c r="T122" s="1220"/>
      <c r="U122" s="1220"/>
      <c r="V122" s="1220"/>
      <c r="W122" s="1221"/>
      <c r="X122" s="1219"/>
      <c r="Y122" s="1220"/>
      <c r="Z122" s="1220"/>
      <c r="AA122" s="1220"/>
      <c r="AB122" s="1221"/>
      <c r="AC122" s="1172" t="s">
        <v>890</v>
      </c>
      <c r="AD122" s="1173"/>
      <c r="AE122" s="1173"/>
      <c r="AF122" s="1173"/>
      <c r="AG122" s="1173"/>
      <c r="AH122" s="1174"/>
      <c r="AI122" s="1175" t="s">
        <v>1135</v>
      </c>
      <c r="AJ122" s="1176"/>
      <c r="AK122" s="1177"/>
    </row>
    <row r="123" spans="1:37" ht="8.25" customHeight="1">
      <c r="A123" s="1201"/>
      <c r="B123" s="1267" t="str">
        <f>IFERROR(VLOOKUP('5簡'!$A117,作業員情報!$A$4:$AE$53,6,0),"")&amp;""</f>
        <v/>
      </c>
      <c r="C123" s="1157"/>
      <c r="D123" s="1207"/>
      <c r="E123" s="1269"/>
      <c r="F123" s="1272"/>
      <c r="G123" s="1157"/>
      <c r="H123" s="1157"/>
      <c r="I123" s="1157"/>
      <c r="J123" s="1275"/>
      <c r="K123" s="1157"/>
      <c r="L123" s="1156" t="str">
        <f>IFERROR(VLOOKUP('5簡'!$A117,作業員情報!$A$4:$AE$53,13,0),"")&amp;""</f>
        <v/>
      </c>
      <c r="M123" s="1156" t="str">
        <f>IFERROR(VLOOKUP('5簡'!$A117,作業員情報!$A$4:$AE$53,14,0),"")&amp;""</f>
        <v/>
      </c>
      <c r="N123" s="1168"/>
      <c r="O123" s="1169"/>
      <c r="P123" s="1169"/>
      <c r="Q123" s="1169"/>
      <c r="R123" s="1281"/>
      <c r="S123" s="1219"/>
      <c r="T123" s="1220"/>
      <c r="U123" s="1220"/>
      <c r="V123" s="1220"/>
      <c r="W123" s="1221"/>
      <c r="X123" s="1219"/>
      <c r="Y123" s="1220"/>
      <c r="Z123" s="1220"/>
      <c r="AA123" s="1220"/>
      <c r="AB123" s="1221"/>
      <c r="AC123" s="1175"/>
      <c r="AD123" s="1176"/>
      <c r="AE123" s="1176"/>
      <c r="AF123" s="1176"/>
      <c r="AG123" s="1176"/>
      <c r="AH123" s="1177"/>
      <c r="AI123" s="1175"/>
      <c r="AJ123" s="1176"/>
      <c r="AK123" s="1177"/>
    </row>
    <row r="124" spans="1:37" ht="8.25" customHeight="1">
      <c r="A124" s="1202"/>
      <c r="B124" s="1155"/>
      <c r="C124" s="1158"/>
      <c r="D124" s="1208"/>
      <c r="E124" s="1270"/>
      <c r="F124" s="1273"/>
      <c r="G124" s="1158"/>
      <c r="H124" s="1158"/>
      <c r="I124" s="1158"/>
      <c r="J124" s="1276"/>
      <c r="K124" s="1158"/>
      <c r="L124" s="1158"/>
      <c r="M124" s="1158"/>
      <c r="N124" s="1282"/>
      <c r="O124" s="1283"/>
      <c r="P124" s="1283"/>
      <c r="Q124" s="1283"/>
      <c r="R124" s="1284"/>
      <c r="S124" s="1277"/>
      <c r="T124" s="1278"/>
      <c r="U124" s="1278"/>
      <c r="V124" s="1278"/>
      <c r="W124" s="1279"/>
      <c r="X124" s="1277"/>
      <c r="Y124" s="1278"/>
      <c r="Z124" s="1278"/>
      <c r="AA124" s="1278"/>
      <c r="AB124" s="1279"/>
      <c r="AC124" s="1178"/>
      <c r="AD124" s="1179"/>
      <c r="AE124" s="1179"/>
      <c r="AF124" s="1179"/>
      <c r="AG124" s="1179"/>
      <c r="AH124" s="1180"/>
      <c r="AI124" s="1337"/>
      <c r="AJ124" s="1338"/>
      <c r="AK124" s="1339"/>
    </row>
    <row r="125" spans="1:37" ht="8.25" customHeight="1">
      <c r="A125" s="1200">
        <f>A119+1</f>
        <v>17</v>
      </c>
      <c r="B125" s="1265" t="str">
        <f>IFERROR(VLOOKUP('5簡'!$A123,作業員情報!$A$4:$AE$53,4,0)&amp;" "&amp;VLOOKUP('5簡'!$A123,作業員情報!$A$4:$AE$53,5,0),"")</f>
        <v xml:space="preserve"> </v>
      </c>
      <c r="C125" s="1156" t="str">
        <f>IFERROR(VLOOKUP('5簡'!$A123,作業員情報!$A$4:$AE$53,7,0),"")&amp;""</f>
        <v/>
      </c>
      <c r="D125" s="1206" t="str">
        <f>IFERROR(VLOOKUP('5簡'!$A123,作業員情報!$A$4:$AE$53,8,0),"")&amp;""</f>
        <v/>
      </c>
      <c r="E125" s="1262">
        <f>IFERROR(VLOOKUP('5簡'!$A123,作業員情報!$A$4:$AE$53,20,0),"")</f>
        <v>0</v>
      </c>
      <c r="F125" s="1262">
        <f>IFERROR(VLOOKUP('5簡'!$A123,作業員情報!$A$4:$AE$53,9,0),"")</f>
        <v>0</v>
      </c>
      <c r="G125" s="1156" t="str">
        <f>IFERROR(VLOOKUP('5簡'!$A123,作業員情報!$A$4:$AE$53,22,0)&amp;VLOOKUP('5簡'!$A123,作業員情報!$A$4:$AE$53,23,0),"")</f>
        <v/>
      </c>
      <c r="H125" s="1156" t="str">
        <f>IFERROR(VLOOKUP('5簡'!$A123,作業員情報!$A$4:$AE$53,24,0),"")&amp;""</f>
        <v/>
      </c>
      <c r="I125" s="1262">
        <f>IFERROR(VLOOKUP('5簡'!$A123,作業員情報!$A$4:$AE$53,27,0),"")</f>
        <v>0</v>
      </c>
      <c r="J125" s="1274" t="str">
        <f>IFERROR(VLOOKUP('5簡'!$A123,作業員情報!$A$4:$AE$53,29,0),"")&amp;""</f>
        <v/>
      </c>
      <c r="K125" s="1262">
        <f>IFERROR(VLOOKUP('5簡'!$A123,作業員情報!$A$4:$AE$53,30,0),"")</f>
        <v>0</v>
      </c>
      <c r="L125" s="1156" t="str">
        <f>IFERROR(VLOOKUP('5簡'!$A123,作業員情報!$A$4:$AE$53,11,0),"")&amp;""</f>
        <v/>
      </c>
      <c r="M125" s="1156" t="str">
        <f>IFERROR(VLOOKUP('5簡'!$A123,作業員情報!$A$4:$AE$53,18,0),"")&amp;""</f>
        <v/>
      </c>
      <c r="N125" s="1166" t="str">
        <f>IFERROR(VLOOKUP('5簡'!$A123,作業員情報!$A$4:$AE$53,15,0),"")&amp;""</f>
        <v/>
      </c>
      <c r="O125" s="1167"/>
      <c r="P125" s="1167"/>
      <c r="Q125" s="1167"/>
      <c r="R125" s="1280"/>
      <c r="S125" s="1216" t="str">
        <f>IFERROR(VLOOKUP('5簡'!$A123,作業員情報!$A$4:$AE$53,16,0),"")&amp;""</f>
        <v/>
      </c>
      <c r="T125" s="1217"/>
      <c r="U125" s="1217"/>
      <c r="V125" s="1217"/>
      <c r="W125" s="1218"/>
      <c r="X125" s="1216" t="str">
        <f>IFERROR(VLOOKUP('5簡'!$A123,作業員情報!$A$4:$AE$53,17,0),"")&amp;""</f>
        <v/>
      </c>
      <c r="Y125" s="1217"/>
      <c r="Z125" s="1217"/>
      <c r="AA125" s="1217"/>
      <c r="AB125" s="1218"/>
      <c r="AC125" s="1172" t="s">
        <v>890</v>
      </c>
      <c r="AD125" s="1173"/>
      <c r="AE125" s="1173"/>
      <c r="AF125" s="1173"/>
      <c r="AG125" s="1173"/>
      <c r="AH125" s="1174"/>
      <c r="AI125" s="1172" t="s">
        <v>1134</v>
      </c>
      <c r="AJ125" s="1173"/>
      <c r="AK125" s="1174"/>
    </row>
    <row r="126" spans="1:37" ht="8.25" customHeight="1">
      <c r="A126" s="1201"/>
      <c r="B126" s="1266"/>
      <c r="C126" s="1157"/>
      <c r="D126" s="1207"/>
      <c r="E126" s="1263"/>
      <c r="F126" s="1263"/>
      <c r="G126" s="1157"/>
      <c r="H126" s="1157"/>
      <c r="I126" s="1263"/>
      <c r="J126" s="1275"/>
      <c r="K126" s="1263"/>
      <c r="L126" s="1158"/>
      <c r="M126" s="1158"/>
      <c r="N126" s="1168"/>
      <c r="O126" s="1169"/>
      <c r="P126" s="1169"/>
      <c r="Q126" s="1169"/>
      <c r="R126" s="1281"/>
      <c r="S126" s="1219"/>
      <c r="T126" s="1220"/>
      <c r="U126" s="1220"/>
      <c r="V126" s="1220"/>
      <c r="W126" s="1221"/>
      <c r="X126" s="1219"/>
      <c r="Y126" s="1220"/>
      <c r="Z126" s="1220"/>
      <c r="AA126" s="1220"/>
      <c r="AB126" s="1221"/>
      <c r="AC126" s="1175"/>
      <c r="AD126" s="1176"/>
      <c r="AE126" s="1176"/>
      <c r="AF126" s="1176"/>
      <c r="AG126" s="1176"/>
      <c r="AH126" s="1177"/>
      <c r="AI126" s="1175"/>
      <c r="AJ126" s="1176"/>
      <c r="AK126" s="1177"/>
    </row>
    <row r="127" spans="1:37" ht="8.25" customHeight="1">
      <c r="A127" s="1201"/>
      <c r="B127" s="1159" t="str">
        <f>IFERROR(VLOOKUP('5簡'!$A123,作業員情報!$A$4:$AE$53,2,0)&amp;VLOOKUP('5簡'!$A123,作業員情報!$A$4:$AE$53,3,0),"")</f>
        <v/>
      </c>
      <c r="C127" s="1157"/>
      <c r="D127" s="1207"/>
      <c r="E127" s="1264"/>
      <c r="F127" s="1264"/>
      <c r="G127" s="1158"/>
      <c r="H127" s="1158"/>
      <c r="I127" s="1264"/>
      <c r="J127" s="1275"/>
      <c r="K127" s="1264"/>
      <c r="L127" s="1156" t="str">
        <f>IFERROR(VLOOKUP('5簡'!$A123,作業員情報!$A$4:$AE$53,12,0),"")&amp;""</f>
        <v/>
      </c>
      <c r="M127" s="1156" t="str">
        <f>IFERROR(VLOOKUP('5簡'!$A123,作業員情報!$A$4:$AE$53,19,0),"")&amp;""</f>
        <v/>
      </c>
      <c r="N127" s="1168"/>
      <c r="O127" s="1169"/>
      <c r="P127" s="1169"/>
      <c r="Q127" s="1169"/>
      <c r="R127" s="1281"/>
      <c r="S127" s="1219"/>
      <c r="T127" s="1220"/>
      <c r="U127" s="1220"/>
      <c r="V127" s="1220"/>
      <c r="W127" s="1221"/>
      <c r="X127" s="1219"/>
      <c r="Y127" s="1220"/>
      <c r="Z127" s="1220"/>
      <c r="AA127" s="1220"/>
      <c r="AB127" s="1221"/>
      <c r="AC127" s="1178"/>
      <c r="AD127" s="1179"/>
      <c r="AE127" s="1179"/>
      <c r="AF127" s="1179"/>
      <c r="AG127" s="1179"/>
      <c r="AH127" s="1180"/>
      <c r="AI127" s="1175"/>
      <c r="AJ127" s="1176"/>
      <c r="AK127" s="1177"/>
    </row>
    <row r="128" spans="1:37" ht="8.25" customHeight="1">
      <c r="A128" s="1201"/>
      <c r="B128" s="1160"/>
      <c r="C128" s="1157"/>
      <c r="D128" s="1207"/>
      <c r="E128" s="1268">
        <f>IFERROR(VLOOKUP('5簡'!$A123,作業員情報!$A$4:$AE$53,21,0),"")</f>
        <v>0</v>
      </c>
      <c r="F128" s="1271" t="str">
        <f ca="1">IFERROR(VLOOKUP('5簡'!$A123,作業員情報!$A$4:$AE$53,10,0),"")</f>
        <v/>
      </c>
      <c r="G128" s="1156" t="str">
        <f>IFERROR(VLOOKUP('5簡'!$A123,作業員情報!$A$4:$AE$53,25,0),"")&amp;""</f>
        <v/>
      </c>
      <c r="H128" s="1156" t="str">
        <f>IFERROR(VLOOKUP('5簡'!$A123,作業員情報!$A$4:$AE$53,26,0),"")&amp;""</f>
        <v/>
      </c>
      <c r="I128" s="1156" t="str">
        <f>IFERROR(VLOOKUP('5簡'!$A123,作業員情報!$A$4:$AE$53,28,0),"")&amp;""</f>
        <v/>
      </c>
      <c r="J128" s="1275"/>
      <c r="K128" s="1156" t="str">
        <f>IFERROR(VLOOKUP('5簡'!$A123,作業員情報!$A$4:$AE$53,31,0),"")&amp;""</f>
        <v/>
      </c>
      <c r="L128" s="1158"/>
      <c r="M128" s="1158"/>
      <c r="N128" s="1168"/>
      <c r="O128" s="1169"/>
      <c r="P128" s="1169"/>
      <c r="Q128" s="1169"/>
      <c r="R128" s="1281"/>
      <c r="S128" s="1219"/>
      <c r="T128" s="1220"/>
      <c r="U128" s="1220"/>
      <c r="V128" s="1220"/>
      <c r="W128" s="1221"/>
      <c r="X128" s="1219"/>
      <c r="Y128" s="1220"/>
      <c r="Z128" s="1220"/>
      <c r="AA128" s="1220"/>
      <c r="AB128" s="1221"/>
      <c r="AC128" s="1172" t="s">
        <v>890</v>
      </c>
      <c r="AD128" s="1173"/>
      <c r="AE128" s="1173"/>
      <c r="AF128" s="1173"/>
      <c r="AG128" s="1173"/>
      <c r="AH128" s="1174"/>
      <c r="AI128" s="1175" t="s">
        <v>1135</v>
      </c>
      <c r="AJ128" s="1176"/>
      <c r="AK128" s="1177"/>
    </row>
    <row r="129" spans="1:37" ht="8.25" customHeight="1">
      <c r="A129" s="1201"/>
      <c r="B129" s="1267" t="str">
        <f>IFERROR(VLOOKUP('5簡'!$A123,作業員情報!$A$4:$AE$53,6,0),"")&amp;""</f>
        <v/>
      </c>
      <c r="C129" s="1157"/>
      <c r="D129" s="1207"/>
      <c r="E129" s="1269"/>
      <c r="F129" s="1272"/>
      <c r="G129" s="1157"/>
      <c r="H129" s="1157"/>
      <c r="I129" s="1157"/>
      <c r="J129" s="1275"/>
      <c r="K129" s="1157"/>
      <c r="L129" s="1156" t="str">
        <f>IFERROR(VLOOKUP('5簡'!$A123,作業員情報!$A$4:$AE$53,13,0),"")&amp;""</f>
        <v/>
      </c>
      <c r="M129" s="1156" t="str">
        <f>IFERROR(VLOOKUP('5簡'!$A123,作業員情報!$A$4:$AE$53,14,0),"")&amp;""</f>
        <v/>
      </c>
      <c r="N129" s="1168"/>
      <c r="O129" s="1169"/>
      <c r="P129" s="1169"/>
      <c r="Q129" s="1169"/>
      <c r="R129" s="1281"/>
      <c r="S129" s="1219"/>
      <c r="T129" s="1220"/>
      <c r="U129" s="1220"/>
      <c r="V129" s="1220"/>
      <c r="W129" s="1221"/>
      <c r="X129" s="1219"/>
      <c r="Y129" s="1220"/>
      <c r="Z129" s="1220"/>
      <c r="AA129" s="1220"/>
      <c r="AB129" s="1221"/>
      <c r="AC129" s="1175"/>
      <c r="AD129" s="1176"/>
      <c r="AE129" s="1176"/>
      <c r="AF129" s="1176"/>
      <c r="AG129" s="1176"/>
      <c r="AH129" s="1177"/>
      <c r="AI129" s="1175"/>
      <c r="AJ129" s="1176"/>
      <c r="AK129" s="1177"/>
    </row>
    <row r="130" spans="1:37" ht="8.25" customHeight="1">
      <c r="A130" s="1202"/>
      <c r="B130" s="1155"/>
      <c r="C130" s="1158"/>
      <c r="D130" s="1208"/>
      <c r="E130" s="1270"/>
      <c r="F130" s="1273"/>
      <c r="G130" s="1158"/>
      <c r="H130" s="1158"/>
      <c r="I130" s="1158"/>
      <c r="J130" s="1276"/>
      <c r="K130" s="1158"/>
      <c r="L130" s="1158"/>
      <c r="M130" s="1158"/>
      <c r="N130" s="1282"/>
      <c r="O130" s="1283"/>
      <c r="P130" s="1283"/>
      <c r="Q130" s="1283"/>
      <c r="R130" s="1284"/>
      <c r="S130" s="1277"/>
      <c r="T130" s="1278"/>
      <c r="U130" s="1278"/>
      <c r="V130" s="1278"/>
      <c r="W130" s="1279"/>
      <c r="X130" s="1277"/>
      <c r="Y130" s="1278"/>
      <c r="Z130" s="1278"/>
      <c r="AA130" s="1278"/>
      <c r="AB130" s="1279"/>
      <c r="AC130" s="1178"/>
      <c r="AD130" s="1179"/>
      <c r="AE130" s="1179"/>
      <c r="AF130" s="1179"/>
      <c r="AG130" s="1179"/>
      <c r="AH130" s="1180"/>
      <c r="AI130" s="1337"/>
      <c r="AJ130" s="1338"/>
      <c r="AK130" s="1339"/>
    </row>
    <row r="131" spans="1:37" ht="8.25" customHeight="1">
      <c r="A131" s="1200">
        <f>A125+1</f>
        <v>18</v>
      </c>
      <c r="B131" s="1265" t="str">
        <f>IFERROR(VLOOKUP('5簡'!$A129,作業員情報!$A$4:$AE$53,4,0)&amp;" "&amp;VLOOKUP('5簡'!$A129,作業員情報!$A$4:$AE$53,5,0),"")</f>
        <v xml:space="preserve"> </v>
      </c>
      <c r="C131" s="1156" t="str">
        <f>IFERROR(VLOOKUP('5簡'!$A129,作業員情報!$A$4:$AE$53,7,0),"")&amp;""</f>
        <v/>
      </c>
      <c r="D131" s="1206" t="str">
        <f>IFERROR(VLOOKUP('5簡'!$A129,作業員情報!$A$4:$AE$53,8,0),"")&amp;""</f>
        <v/>
      </c>
      <c r="E131" s="1262">
        <f>IFERROR(VLOOKUP('5簡'!$A129,作業員情報!$A$4:$AE$53,20,0),"")</f>
        <v>0</v>
      </c>
      <c r="F131" s="1262">
        <f>IFERROR(VLOOKUP('5簡'!$A129,作業員情報!$A$4:$AE$53,9,0),"")</f>
        <v>0</v>
      </c>
      <c r="G131" s="1156" t="str">
        <f>IFERROR(VLOOKUP('5簡'!$A129,作業員情報!$A$4:$AE$53,22,0)&amp;VLOOKUP('5簡'!$A129,作業員情報!$A$4:$AE$53,23,0),"")</f>
        <v/>
      </c>
      <c r="H131" s="1156" t="str">
        <f>IFERROR(VLOOKUP('5簡'!$A129,作業員情報!$A$4:$AE$53,24,0),"")&amp;""</f>
        <v/>
      </c>
      <c r="I131" s="1262">
        <f>IFERROR(VLOOKUP('5簡'!$A129,作業員情報!$A$4:$AE$53,27,0),"")</f>
        <v>0</v>
      </c>
      <c r="J131" s="1274" t="str">
        <f>IFERROR(VLOOKUP('5簡'!$A129,作業員情報!$A$4:$AE$53,29,0),"")&amp;""</f>
        <v/>
      </c>
      <c r="K131" s="1262">
        <f>IFERROR(VLOOKUP('5簡'!$A129,作業員情報!$A$4:$AE$53,30,0),"")</f>
        <v>0</v>
      </c>
      <c r="L131" s="1156" t="str">
        <f>IFERROR(VLOOKUP('5簡'!$A129,作業員情報!$A$4:$AE$53,11,0),"")&amp;""</f>
        <v/>
      </c>
      <c r="M131" s="1156" t="str">
        <f>IFERROR(VLOOKUP('5簡'!$A129,作業員情報!$A$4:$AE$53,18,0),"")&amp;""</f>
        <v/>
      </c>
      <c r="N131" s="1166" t="str">
        <f>IFERROR(VLOOKUP('5簡'!$A129,作業員情報!$A$4:$AE$53,15,0),"")&amp;""</f>
        <v/>
      </c>
      <c r="O131" s="1167"/>
      <c r="P131" s="1167"/>
      <c r="Q131" s="1167"/>
      <c r="R131" s="1280"/>
      <c r="S131" s="1216" t="str">
        <f>IFERROR(VLOOKUP('5簡'!$A129,作業員情報!$A$4:$AE$53,16,0),"")&amp;""</f>
        <v/>
      </c>
      <c r="T131" s="1217"/>
      <c r="U131" s="1217"/>
      <c r="V131" s="1217"/>
      <c r="W131" s="1218"/>
      <c r="X131" s="1216" t="str">
        <f>IFERROR(VLOOKUP('5簡'!$A129,作業員情報!$A$4:$AE$53,17,0),"")&amp;""</f>
        <v/>
      </c>
      <c r="Y131" s="1217"/>
      <c r="Z131" s="1217"/>
      <c r="AA131" s="1217"/>
      <c r="AB131" s="1218"/>
      <c r="AC131" s="1172" t="s">
        <v>890</v>
      </c>
      <c r="AD131" s="1173"/>
      <c r="AE131" s="1173"/>
      <c r="AF131" s="1173"/>
      <c r="AG131" s="1173"/>
      <c r="AH131" s="1174"/>
      <c r="AI131" s="1172" t="s">
        <v>1134</v>
      </c>
      <c r="AJ131" s="1173"/>
      <c r="AK131" s="1174"/>
    </row>
    <row r="132" spans="1:37" ht="8.25" customHeight="1">
      <c r="A132" s="1201"/>
      <c r="B132" s="1266"/>
      <c r="C132" s="1157"/>
      <c r="D132" s="1207"/>
      <c r="E132" s="1263"/>
      <c r="F132" s="1263"/>
      <c r="G132" s="1157"/>
      <c r="H132" s="1157"/>
      <c r="I132" s="1263"/>
      <c r="J132" s="1275"/>
      <c r="K132" s="1263"/>
      <c r="L132" s="1158"/>
      <c r="M132" s="1158"/>
      <c r="N132" s="1168"/>
      <c r="O132" s="1169"/>
      <c r="P132" s="1169"/>
      <c r="Q132" s="1169"/>
      <c r="R132" s="1281"/>
      <c r="S132" s="1219"/>
      <c r="T132" s="1220"/>
      <c r="U132" s="1220"/>
      <c r="V132" s="1220"/>
      <c r="W132" s="1221"/>
      <c r="X132" s="1219"/>
      <c r="Y132" s="1220"/>
      <c r="Z132" s="1220"/>
      <c r="AA132" s="1220"/>
      <c r="AB132" s="1221"/>
      <c r="AC132" s="1175"/>
      <c r="AD132" s="1176"/>
      <c r="AE132" s="1176"/>
      <c r="AF132" s="1176"/>
      <c r="AG132" s="1176"/>
      <c r="AH132" s="1177"/>
      <c r="AI132" s="1175"/>
      <c r="AJ132" s="1176"/>
      <c r="AK132" s="1177"/>
    </row>
    <row r="133" spans="1:37" ht="8.25" customHeight="1">
      <c r="A133" s="1201"/>
      <c r="B133" s="1159" t="str">
        <f>IFERROR(VLOOKUP('5簡'!$A129,作業員情報!$A$4:$AE$53,2,0)&amp;VLOOKUP('5簡'!$A129,作業員情報!$A$4:$AE$53,3,0),"")</f>
        <v/>
      </c>
      <c r="C133" s="1157"/>
      <c r="D133" s="1207"/>
      <c r="E133" s="1264"/>
      <c r="F133" s="1264"/>
      <c r="G133" s="1158"/>
      <c r="H133" s="1158"/>
      <c r="I133" s="1264"/>
      <c r="J133" s="1275"/>
      <c r="K133" s="1264"/>
      <c r="L133" s="1156" t="str">
        <f>IFERROR(VLOOKUP('5簡'!$A129,作業員情報!$A$4:$AE$53,12,0),"")&amp;""</f>
        <v/>
      </c>
      <c r="M133" s="1156" t="str">
        <f>IFERROR(VLOOKUP('5簡'!$A129,作業員情報!$A$4:$AE$53,19,0),"")&amp;""</f>
        <v/>
      </c>
      <c r="N133" s="1168"/>
      <c r="O133" s="1169"/>
      <c r="P133" s="1169"/>
      <c r="Q133" s="1169"/>
      <c r="R133" s="1281"/>
      <c r="S133" s="1219"/>
      <c r="T133" s="1220"/>
      <c r="U133" s="1220"/>
      <c r="V133" s="1220"/>
      <c r="W133" s="1221"/>
      <c r="X133" s="1219"/>
      <c r="Y133" s="1220"/>
      <c r="Z133" s="1220"/>
      <c r="AA133" s="1220"/>
      <c r="AB133" s="1221"/>
      <c r="AC133" s="1178"/>
      <c r="AD133" s="1179"/>
      <c r="AE133" s="1179"/>
      <c r="AF133" s="1179"/>
      <c r="AG133" s="1179"/>
      <c r="AH133" s="1180"/>
      <c r="AI133" s="1175"/>
      <c r="AJ133" s="1176"/>
      <c r="AK133" s="1177"/>
    </row>
    <row r="134" spans="1:37" ht="8.25" customHeight="1">
      <c r="A134" s="1201"/>
      <c r="B134" s="1160"/>
      <c r="C134" s="1157"/>
      <c r="D134" s="1207"/>
      <c r="E134" s="1268">
        <f>IFERROR(VLOOKUP('5簡'!$A129,作業員情報!$A$4:$AE$53,21,0),"")</f>
        <v>0</v>
      </c>
      <c r="F134" s="1271" t="str">
        <f ca="1">IFERROR(VLOOKUP('5簡'!$A129,作業員情報!$A$4:$AE$53,10,0),"")</f>
        <v/>
      </c>
      <c r="G134" s="1156" t="str">
        <f>IFERROR(VLOOKUP('5簡'!$A129,作業員情報!$A$4:$AE$53,25,0),"")&amp;""</f>
        <v/>
      </c>
      <c r="H134" s="1156" t="str">
        <f>IFERROR(VLOOKUP('5簡'!$A129,作業員情報!$A$4:$AE$53,26,0),"")&amp;""</f>
        <v/>
      </c>
      <c r="I134" s="1156" t="str">
        <f>IFERROR(VLOOKUP('5簡'!$A129,作業員情報!$A$4:$AE$53,28,0),"")&amp;""</f>
        <v/>
      </c>
      <c r="J134" s="1275"/>
      <c r="K134" s="1156" t="str">
        <f>IFERROR(VLOOKUP('5簡'!$A129,作業員情報!$A$4:$AE$53,31,0),"")&amp;""</f>
        <v/>
      </c>
      <c r="L134" s="1158"/>
      <c r="M134" s="1158"/>
      <c r="N134" s="1168"/>
      <c r="O134" s="1169"/>
      <c r="P134" s="1169"/>
      <c r="Q134" s="1169"/>
      <c r="R134" s="1281"/>
      <c r="S134" s="1219"/>
      <c r="T134" s="1220"/>
      <c r="U134" s="1220"/>
      <c r="V134" s="1220"/>
      <c r="W134" s="1221"/>
      <c r="X134" s="1219"/>
      <c r="Y134" s="1220"/>
      <c r="Z134" s="1220"/>
      <c r="AA134" s="1220"/>
      <c r="AB134" s="1221"/>
      <c r="AC134" s="1172" t="s">
        <v>890</v>
      </c>
      <c r="AD134" s="1173"/>
      <c r="AE134" s="1173"/>
      <c r="AF134" s="1173"/>
      <c r="AG134" s="1173"/>
      <c r="AH134" s="1174"/>
      <c r="AI134" s="1175" t="s">
        <v>1135</v>
      </c>
      <c r="AJ134" s="1176"/>
      <c r="AK134" s="1177"/>
    </row>
    <row r="135" spans="1:37" ht="8.25" customHeight="1">
      <c r="A135" s="1201"/>
      <c r="B135" s="1267" t="str">
        <f>IFERROR(VLOOKUP('5簡'!$A129,作業員情報!$A$4:$AE$53,6,0),"")&amp;""</f>
        <v/>
      </c>
      <c r="C135" s="1157"/>
      <c r="D135" s="1207"/>
      <c r="E135" s="1269"/>
      <c r="F135" s="1272"/>
      <c r="G135" s="1157"/>
      <c r="H135" s="1157"/>
      <c r="I135" s="1157"/>
      <c r="J135" s="1275"/>
      <c r="K135" s="1157"/>
      <c r="L135" s="1156" t="str">
        <f>IFERROR(VLOOKUP('5簡'!$A129,作業員情報!$A$4:$AE$53,13,0),"")&amp;""</f>
        <v/>
      </c>
      <c r="M135" s="1156" t="str">
        <f>IFERROR(VLOOKUP('5簡'!$A129,作業員情報!$A$4:$AE$53,14,0),"")&amp;""</f>
        <v/>
      </c>
      <c r="N135" s="1168"/>
      <c r="O135" s="1169"/>
      <c r="P135" s="1169"/>
      <c r="Q135" s="1169"/>
      <c r="R135" s="1281"/>
      <c r="S135" s="1219"/>
      <c r="T135" s="1220"/>
      <c r="U135" s="1220"/>
      <c r="V135" s="1220"/>
      <c r="W135" s="1221"/>
      <c r="X135" s="1219"/>
      <c r="Y135" s="1220"/>
      <c r="Z135" s="1220"/>
      <c r="AA135" s="1220"/>
      <c r="AB135" s="1221"/>
      <c r="AC135" s="1175"/>
      <c r="AD135" s="1176"/>
      <c r="AE135" s="1176"/>
      <c r="AF135" s="1176"/>
      <c r="AG135" s="1176"/>
      <c r="AH135" s="1177"/>
      <c r="AI135" s="1175"/>
      <c r="AJ135" s="1176"/>
      <c r="AK135" s="1177"/>
    </row>
    <row r="136" spans="1:37" ht="8.25" customHeight="1">
      <c r="A136" s="1202"/>
      <c r="B136" s="1155"/>
      <c r="C136" s="1158"/>
      <c r="D136" s="1208"/>
      <c r="E136" s="1270"/>
      <c r="F136" s="1273"/>
      <c r="G136" s="1158"/>
      <c r="H136" s="1158"/>
      <c r="I136" s="1158"/>
      <c r="J136" s="1276"/>
      <c r="K136" s="1158"/>
      <c r="L136" s="1158"/>
      <c r="M136" s="1158"/>
      <c r="N136" s="1282"/>
      <c r="O136" s="1283"/>
      <c r="P136" s="1283"/>
      <c r="Q136" s="1283"/>
      <c r="R136" s="1284"/>
      <c r="S136" s="1277"/>
      <c r="T136" s="1278"/>
      <c r="U136" s="1278"/>
      <c r="V136" s="1278"/>
      <c r="W136" s="1279"/>
      <c r="X136" s="1277"/>
      <c r="Y136" s="1278"/>
      <c r="Z136" s="1278"/>
      <c r="AA136" s="1278"/>
      <c r="AB136" s="1279"/>
      <c r="AC136" s="1178"/>
      <c r="AD136" s="1179"/>
      <c r="AE136" s="1179"/>
      <c r="AF136" s="1179"/>
      <c r="AG136" s="1179"/>
      <c r="AH136" s="1180"/>
      <c r="AI136" s="1337"/>
      <c r="AJ136" s="1338"/>
      <c r="AK136" s="1339"/>
    </row>
    <row r="137" spans="1:37" ht="8.25" customHeight="1">
      <c r="A137" s="1200">
        <f>A131+1</f>
        <v>19</v>
      </c>
      <c r="B137" s="1265" t="str">
        <f>IFERROR(VLOOKUP('5簡'!$A135,作業員情報!$A$4:$AE$53,4,0)&amp;" "&amp;VLOOKUP('5簡'!$A135,作業員情報!$A$4:$AE$53,5,0),"")</f>
        <v xml:space="preserve"> </v>
      </c>
      <c r="C137" s="1156" t="str">
        <f>IFERROR(VLOOKUP('5簡'!$A135,作業員情報!$A$4:$AE$53,7,0),"")&amp;""</f>
        <v/>
      </c>
      <c r="D137" s="1206" t="str">
        <f>IFERROR(VLOOKUP('5簡'!$A135,作業員情報!$A$4:$AE$53,8,0),"")&amp;""</f>
        <v/>
      </c>
      <c r="E137" s="1262">
        <f>IFERROR(VLOOKUP('5簡'!$A135,作業員情報!$A$4:$AE$53,20,0),"")</f>
        <v>0</v>
      </c>
      <c r="F137" s="1262">
        <f>IFERROR(VLOOKUP('5簡'!$A135,作業員情報!$A$4:$AE$53,9,0),"")</f>
        <v>0</v>
      </c>
      <c r="G137" s="1156" t="str">
        <f>IFERROR(VLOOKUP('5簡'!$A135,作業員情報!$A$4:$AE$53,22,0)&amp;VLOOKUP('5簡'!$A135,作業員情報!$A$4:$AE$53,23,0),"")</f>
        <v/>
      </c>
      <c r="H137" s="1156" t="str">
        <f>IFERROR(VLOOKUP('5簡'!$A135,作業員情報!$A$4:$AE$53,24,0),"")&amp;""</f>
        <v/>
      </c>
      <c r="I137" s="1262">
        <f>IFERROR(VLOOKUP('5簡'!$A135,作業員情報!$A$4:$AE$53,27,0),"")</f>
        <v>0</v>
      </c>
      <c r="J137" s="1274" t="str">
        <f>IFERROR(VLOOKUP('5簡'!$A135,作業員情報!$A$4:$AE$53,29,0),"")&amp;""</f>
        <v/>
      </c>
      <c r="K137" s="1262">
        <f>IFERROR(VLOOKUP('5簡'!$A135,作業員情報!$A$4:$AE$53,30,0),"")</f>
        <v>0</v>
      </c>
      <c r="L137" s="1156" t="str">
        <f>IFERROR(VLOOKUP('5簡'!$A135,作業員情報!$A$4:$AE$53,11,0),"")&amp;""</f>
        <v/>
      </c>
      <c r="M137" s="1156" t="str">
        <f>IFERROR(VLOOKUP('5簡'!$A135,作業員情報!$A$4:$AE$53,18,0),"")&amp;""</f>
        <v/>
      </c>
      <c r="N137" s="1166" t="str">
        <f>IFERROR(VLOOKUP('5簡'!$A135,作業員情報!$A$4:$AE$53,15,0),"")&amp;""</f>
        <v/>
      </c>
      <c r="O137" s="1167"/>
      <c r="P137" s="1167"/>
      <c r="Q137" s="1167"/>
      <c r="R137" s="1280"/>
      <c r="S137" s="1216" t="str">
        <f>IFERROR(VLOOKUP('5簡'!$A135,作業員情報!$A$4:$AE$53,16,0),"")&amp;""</f>
        <v/>
      </c>
      <c r="T137" s="1217"/>
      <c r="U137" s="1217"/>
      <c r="V137" s="1217"/>
      <c r="W137" s="1218"/>
      <c r="X137" s="1216" t="str">
        <f>IFERROR(VLOOKUP('5簡'!$A135,作業員情報!$A$4:$AE$53,17,0),"")&amp;""</f>
        <v/>
      </c>
      <c r="Y137" s="1217"/>
      <c r="Z137" s="1217"/>
      <c r="AA137" s="1217"/>
      <c r="AB137" s="1218"/>
      <c r="AC137" s="1172" t="s">
        <v>890</v>
      </c>
      <c r="AD137" s="1173"/>
      <c r="AE137" s="1173"/>
      <c r="AF137" s="1173"/>
      <c r="AG137" s="1173"/>
      <c r="AH137" s="1174"/>
      <c r="AI137" s="1172" t="s">
        <v>1134</v>
      </c>
      <c r="AJ137" s="1173"/>
      <c r="AK137" s="1174"/>
    </row>
    <row r="138" spans="1:37" ht="8.25" customHeight="1">
      <c r="A138" s="1201"/>
      <c r="B138" s="1266"/>
      <c r="C138" s="1157"/>
      <c r="D138" s="1207"/>
      <c r="E138" s="1263"/>
      <c r="F138" s="1263"/>
      <c r="G138" s="1157"/>
      <c r="H138" s="1157"/>
      <c r="I138" s="1263"/>
      <c r="J138" s="1275"/>
      <c r="K138" s="1263"/>
      <c r="L138" s="1158"/>
      <c r="M138" s="1158"/>
      <c r="N138" s="1168"/>
      <c r="O138" s="1169"/>
      <c r="P138" s="1169"/>
      <c r="Q138" s="1169"/>
      <c r="R138" s="1281"/>
      <c r="S138" s="1219"/>
      <c r="T138" s="1220"/>
      <c r="U138" s="1220"/>
      <c r="V138" s="1220"/>
      <c r="W138" s="1221"/>
      <c r="X138" s="1219"/>
      <c r="Y138" s="1220"/>
      <c r="Z138" s="1220"/>
      <c r="AA138" s="1220"/>
      <c r="AB138" s="1221"/>
      <c r="AC138" s="1175"/>
      <c r="AD138" s="1176"/>
      <c r="AE138" s="1176"/>
      <c r="AF138" s="1176"/>
      <c r="AG138" s="1176"/>
      <c r="AH138" s="1177"/>
      <c r="AI138" s="1175"/>
      <c r="AJ138" s="1176"/>
      <c r="AK138" s="1177"/>
    </row>
    <row r="139" spans="1:37" ht="8.25" customHeight="1">
      <c r="A139" s="1201"/>
      <c r="B139" s="1159" t="str">
        <f>IFERROR(VLOOKUP('5簡'!$A135,作業員情報!$A$4:$AE$53,2,0)&amp;VLOOKUP('5簡'!$A135,作業員情報!$A$4:$AE$53,3,0),"")</f>
        <v/>
      </c>
      <c r="C139" s="1157"/>
      <c r="D139" s="1207"/>
      <c r="E139" s="1264"/>
      <c r="F139" s="1264"/>
      <c r="G139" s="1158"/>
      <c r="H139" s="1158"/>
      <c r="I139" s="1264"/>
      <c r="J139" s="1275"/>
      <c r="K139" s="1264"/>
      <c r="L139" s="1156" t="str">
        <f>IFERROR(VLOOKUP('5簡'!$A135,作業員情報!$A$4:$AE$53,12,0),"")&amp;""</f>
        <v/>
      </c>
      <c r="M139" s="1156" t="str">
        <f>IFERROR(VLOOKUP('5簡'!$A135,作業員情報!$A$4:$AE$53,19,0),"")&amp;""</f>
        <v/>
      </c>
      <c r="N139" s="1168"/>
      <c r="O139" s="1169"/>
      <c r="P139" s="1169"/>
      <c r="Q139" s="1169"/>
      <c r="R139" s="1281"/>
      <c r="S139" s="1219"/>
      <c r="T139" s="1220"/>
      <c r="U139" s="1220"/>
      <c r="V139" s="1220"/>
      <c r="W139" s="1221"/>
      <c r="X139" s="1219"/>
      <c r="Y139" s="1220"/>
      <c r="Z139" s="1220"/>
      <c r="AA139" s="1220"/>
      <c r="AB139" s="1221"/>
      <c r="AC139" s="1178"/>
      <c r="AD139" s="1179"/>
      <c r="AE139" s="1179"/>
      <c r="AF139" s="1179"/>
      <c r="AG139" s="1179"/>
      <c r="AH139" s="1180"/>
      <c r="AI139" s="1175"/>
      <c r="AJ139" s="1176"/>
      <c r="AK139" s="1177"/>
    </row>
    <row r="140" spans="1:37" ht="8.25" customHeight="1">
      <c r="A140" s="1201"/>
      <c r="B140" s="1160"/>
      <c r="C140" s="1157"/>
      <c r="D140" s="1207"/>
      <c r="E140" s="1268">
        <f>IFERROR(VLOOKUP('5簡'!$A135,作業員情報!$A$4:$AE$53,21,0),"")</f>
        <v>0</v>
      </c>
      <c r="F140" s="1271" t="str">
        <f ca="1">IFERROR(VLOOKUP('5簡'!$A135,作業員情報!$A$4:$AE$53,10,0),"")</f>
        <v/>
      </c>
      <c r="G140" s="1156" t="str">
        <f>IFERROR(VLOOKUP('5簡'!$A135,作業員情報!$A$4:$AE$53,25,0),"")&amp;""</f>
        <v/>
      </c>
      <c r="H140" s="1156" t="str">
        <f>IFERROR(VLOOKUP('5簡'!$A135,作業員情報!$A$4:$AE$53,26,0),"")&amp;""</f>
        <v/>
      </c>
      <c r="I140" s="1156" t="str">
        <f>IFERROR(VLOOKUP('5簡'!$A135,作業員情報!$A$4:$AE$53,28,0),"")&amp;""</f>
        <v/>
      </c>
      <c r="J140" s="1275"/>
      <c r="K140" s="1156" t="str">
        <f>IFERROR(VLOOKUP('5簡'!$A135,作業員情報!$A$4:$AE$53,31,0),"")&amp;""</f>
        <v/>
      </c>
      <c r="L140" s="1158"/>
      <c r="M140" s="1158"/>
      <c r="N140" s="1168"/>
      <c r="O140" s="1169"/>
      <c r="P140" s="1169"/>
      <c r="Q140" s="1169"/>
      <c r="R140" s="1281"/>
      <c r="S140" s="1219"/>
      <c r="T140" s="1220"/>
      <c r="U140" s="1220"/>
      <c r="V140" s="1220"/>
      <c r="W140" s="1221"/>
      <c r="X140" s="1219"/>
      <c r="Y140" s="1220"/>
      <c r="Z140" s="1220"/>
      <c r="AA140" s="1220"/>
      <c r="AB140" s="1221"/>
      <c r="AC140" s="1172" t="s">
        <v>890</v>
      </c>
      <c r="AD140" s="1173"/>
      <c r="AE140" s="1173"/>
      <c r="AF140" s="1173"/>
      <c r="AG140" s="1173"/>
      <c r="AH140" s="1174"/>
      <c r="AI140" s="1175" t="s">
        <v>1135</v>
      </c>
      <c r="AJ140" s="1176"/>
      <c r="AK140" s="1177"/>
    </row>
    <row r="141" spans="1:37" ht="8.25" customHeight="1">
      <c r="A141" s="1201"/>
      <c r="B141" s="1267" t="str">
        <f>IFERROR(VLOOKUP('5簡'!$A135,作業員情報!$A$4:$AE$53,6,0),"")&amp;""</f>
        <v/>
      </c>
      <c r="C141" s="1157"/>
      <c r="D141" s="1207"/>
      <c r="E141" s="1269"/>
      <c r="F141" s="1272"/>
      <c r="G141" s="1157"/>
      <c r="H141" s="1157"/>
      <c r="I141" s="1157"/>
      <c r="J141" s="1275"/>
      <c r="K141" s="1157"/>
      <c r="L141" s="1156" t="str">
        <f>IFERROR(VLOOKUP('5簡'!$A135,作業員情報!$A$4:$AE$53,13,0),"")&amp;""</f>
        <v/>
      </c>
      <c r="M141" s="1156" t="str">
        <f>IFERROR(VLOOKUP('5簡'!$A135,作業員情報!$A$4:$AE$53,14,0),"")&amp;""</f>
        <v/>
      </c>
      <c r="N141" s="1168"/>
      <c r="O141" s="1169"/>
      <c r="P141" s="1169"/>
      <c r="Q141" s="1169"/>
      <c r="R141" s="1281"/>
      <c r="S141" s="1219"/>
      <c r="T141" s="1220"/>
      <c r="U141" s="1220"/>
      <c r="V141" s="1220"/>
      <c r="W141" s="1221"/>
      <c r="X141" s="1219"/>
      <c r="Y141" s="1220"/>
      <c r="Z141" s="1220"/>
      <c r="AA141" s="1220"/>
      <c r="AB141" s="1221"/>
      <c r="AC141" s="1175"/>
      <c r="AD141" s="1176"/>
      <c r="AE141" s="1176"/>
      <c r="AF141" s="1176"/>
      <c r="AG141" s="1176"/>
      <c r="AH141" s="1177"/>
      <c r="AI141" s="1175"/>
      <c r="AJ141" s="1176"/>
      <c r="AK141" s="1177"/>
    </row>
    <row r="142" spans="1:37" ht="8.25" customHeight="1">
      <c r="A142" s="1202"/>
      <c r="B142" s="1155"/>
      <c r="C142" s="1158"/>
      <c r="D142" s="1208"/>
      <c r="E142" s="1270"/>
      <c r="F142" s="1273"/>
      <c r="G142" s="1158"/>
      <c r="H142" s="1158"/>
      <c r="I142" s="1158"/>
      <c r="J142" s="1276"/>
      <c r="K142" s="1158"/>
      <c r="L142" s="1158"/>
      <c r="M142" s="1158"/>
      <c r="N142" s="1282"/>
      <c r="O142" s="1283"/>
      <c r="P142" s="1283"/>
      <c r="Q142" s="1283"/>
      <c r="R142" s="1284"/>
      <c r="S142" s="1277"/>
      <c r="T142" s="1278"/>
      <c r="U142" s="1278"/>
      <c r="V142" s="1278"/>
      <c r="W142" s="1279"/>
      <c r="X142" s="1277"/>
      <c r="Y142" s="1278"/>
      <c r="Z142" s="1278"/>
      <c r="AA142" s="1278"/>
      <c r="AB142" s="1279"/>
      <c r="AC142" s="1178"/>
      <c r="AD142" s="1179"/>
      <c r="AE142" s="1179"/>
      <c r="AF142" s="1179"/>
      <c r="AG142" s="1179"/>
      <c r="AH142" s="1180"/>
      <c r="AI142" s="1337"/>
      <c r="AJ142" s="1338"/>
      <c r="AK142" s="1339"/>
    </row>
    <row r="143" spans="1:37" ht="8.25" customHeight="1">
      <c r="A143" s="1201">
        <f>A137+1</f>
        <v>20</v>
      </c>
      <c r="B143" s="1265" t="str">
        <f>IFERROR(VLOOKUP('5簡'!$A141,作業員情報!$A$4:$AE$53,4,0)&amp;" "&amp;VLOOKUP('5簡'!$A141,作業員情報!$A$4:$AE$53,5,0),"")</f>
        <v xml:space="preserve"> </v>
      </c>
      <c r="C143" s="1156" t="str">
        <f>IFERROR(VLOOKUP('5簡'!$A141,作業員情報!$A$4:$AE$53,7,0),"")&amp;""</f>
        <v/>
      </c>
      <c r="D143" s="1206" t="str">
        <f>IFERROR(VLOOKUP('5簡'!$A141,作業員情報!$A$4:$AE$53,8,0),"")&amp;""</f>
        <v/>
      </c>
      <c r="E143" s="1262">
        <f>IFERROR(VLOOKUP('5簡'!$A141,作業員情報!$A$4:$AE$53,20,0),"")</f>
        <v>0</v>
      </c>
      <c r="F143" s="1262">
        <f>IFERROR(VLOOKUP('5簡'!$A141,作業員情報!$A$4:$AE$53,9,0),"")</f>
        <v>0</v>
      </c>
      <c r="G143" s="1156" t="str">
        <f>IFERROR(VLOOKUP('5簡'!$A141,作業員情報!$A$4:$AE$53,22,0)&amp;VLOOKUP('5簡'!$A141,作業員情報!$A$4:$AE$53,23,0),"")</f>
        <v/>
      </c>
      <c r="H143" s="1156" t="str">
        <f>IFERROR(VLOOKUP('5簡'!$A141,作業員情報!$A$4:$AE$53,24,0),"")&amp;""</f>
        <v/>
      </c>
      <c r="I143" s="1262">
        <f>IFERROR(VLOOKUP('5簡'!$A141,作業員情報!$A$4:$AE$53,27,0),"")</f>
        <v>0</v>
      </c>
      <c r="J143" s="1274" t="str">
        <f>IFERROR(VLOOKUP('5簡'!$A141,作業員情報!$A$4:$AE$53,29,0),"")&amp;""</f>
        <v/>
      </c>
      <c r="K143" s="1262">
        <f>IFERROR(VLOOKUP('5簡'!$A141,作業員情報!$A$4:$AE$53,30,0),"")</f>
        <v>0</v>
      </c>
      <c r="L143" s="1156" t="str">
        <f>IFERROR(VLOOKUP('5簡'!$A141,作業員情報!$A$4:$AE$53,11,0),"")&amp;""</f>
        <v/>
      </c>
      <c r="M143" s="1156" t="str">
        <f>IFERROR(VLOOKUP('5簡'!$A141,作業員情報!$A$4:$AE$53,18,0),"")&amp;""</f>
        <v/>
      </c>
      <c r="N143" s="1166" t="str">
        <f>IFERROR(VLOOKUP('5簡'!$A141,作業員情報!$A$4:$AE$53,15,0),"")&amp;""</f>
        <v/>
      </c>
      <c r="O143" s="1167"/>
      <c r="P143" s="1167"/>
      <c r="Q143" s="1167"/>
      <c r="R143" s="1280"/>
      <c r="S143" s="1216" t="str">
        <f>IFERROR(VLOOKUP('5簡'!$A141,作業員情報!$A$4:$AE$53,16,0),"")&amp;""</f>
        <v/>
      </c>
      <c r="T143" s="1217"/>
      <c r="U143" s="1217"/>
      <c r="V143" s="1217"/>
      <c r="W143" s="1218"/>
      <c r="X143" s="1216" t="str">
        <f>IFERROR(VLOOKUP('5簡'!$A141,作業員情報!$A$4:$AE$53,17,0),"")&amp;""</f>
        <v/>
      </c>
      <c r="Y143" s="1217"/>
      <c r="Z143" s="1217"/>
      <c r="AA143" s="1217"/>
      <c r="AB143" s="1218"/>
      <c r="AC143" s="1172" t="s">
        <v>890</v>
      </c>
      <c r="AD143" s="1173"/>
      <c r="AE143" s="1173"/>
      <c r="AF143" s="1173"/>
      <c r="AG143" s="1173"/>
      <c r="AH143" s="1174"/>
      <c r="AI143" s="1172" t="s">
        <v>1134</v>
      </c>
      <c r="AJ143" s="1173"/>
      <c r="AK143" s="1174"/>
    </row>
    <row r="144" spans="1:37" ht="8.25" customHeight="1">
      <c r="A144" s="1201"/>
      <c r="B144" s="1266"/>
      <c r="C144" s="1157"/>
      <c r="D144" s="1207"/>
      <c r="E144" s="1263"/>
      <c r="F144" s="1263"/>
      <c r="G144" s="1157"/>
      <c r="H144" s="1157"/>
      <c r="I144" s="1263"/>
      <c r="J144" s="1275"/>
      <c r="K144" s="1263"/>
      <c r="L144" s="1158"/>
      <c r="M144" s="1158"/>
      <c r="N144" s="1168"/>
      <c r="O144" s="1169"/>
      <c r="P144" s="1169"/>
      <c r="Q144" s="1169"/>
      <c r="R144" s="1281"/>
      <c r="S144" s="1219"/>
      <c r="T144" s="1220"/>
      <c r="U144" s="1220"/>
      <c r="V144" s="1220"/>
      <c r="W144" s="1221"/>
      <c r="X144" s="1219"/>
      <c r="Y144" s="1220"/>
      <c r="Z144" s="1220"/>
      <c r="AA144" s="1220"/>
      <c r="AB144" s="1221"/>
      <c r="AC144" s="1175"/>
      <c r="AD144" s="1176"/>
      <c r="AE144" s="1176"/>
      <c r="AF144" s="1176"/>
      <c r="AG144" s="1176"/>
      <c r="AH144" s="1177"/>
      <c r="AI144" s="1175"/>
      <c r="AJ144" s="1176"/>
      <c r="AK144" s="1177"/>
    </row>
    <row r="145" spans="1:40" ht="8.25" customHeight="1">
      <c r="A145" s="1201"/>
      <c r="B145" s="1159" t="str">
        <f>IFERROR(VLOOKUP('5簡'!$A141,作業員情報!$A$4:$AE$53,2,0)&amp;VLOOKUP('5簡'!$A141,作業員情報!$A$4:$AE$53,3,0),"")</f>
        <v/>
      </c>
      <c r="C145" s="1157"/>
      <c r="D145" s="1207"/>
      <c r="E145" s="1264"/>
      <c r="F145" s="1264"/>
      <c r="G145" s="1158"/>
      <c r="H145" s="1158"/>
      <c r="I145" s="1264"/>
      <c r="J145" s="1275"/>
      <c r="K145" s="1264"/>
      <c r="L145" s="1156" t="str">
        <f>IFERROR(VLOOKUP('5簡'!$A141,作業員情報!$A$4:$AE$53,12,0),"")&amp;""</f>
        <v/>
      </c>
      <c r="M145" s="1156" t="str">
        <f>IFERROR(VLOOKUP('5簡'!$A141,作業員情報!$A$4:$AE$53,19,0),"")&amp;""</f>
        <v/>
      </c>
      <c r="N145" s="1168"/>
      <c r="O145" s="1169"/>
      <c r="P145" s="1169"/>
      <c r="Q145" s="1169"/>
      <c r="R145" s="1281"/>
      <c r="S145" s="1219"/>
      <c r="T145" s="1220"/>
      <c r="U145" s="1220"/>
      <c r="V145" s="1220"/>
      <c r="W145" s="1221"/>
      <c r="X145" s="1219"/>
      <c r="Y145" s="1220"/>
      <c r="Z145" s="1220"/>
      <c r="AA145" s="1220"/>
      <c r="AB145" s="1221"/>
      <c r="AC145" s="1178"/>
      <c r="AD145" s="1179"/>
      <c r="AE145" s="1179"/>
      <c r="AF145" s="1179"/>
      <c r="AG145" s="1179"/>
      <c r="AH145" s="1180"/>
      <c r="AI145" s="1175"/>
      <c r="AJ145" s="1176"/>
      <c r="AK145" s="1177"/>
    </row>
    <row r="146" spans="1:40" ht="8.25" customHeight="1">
      <c r="A146" s="1201"/>
      <c r="B146" s="1160"/>
      <c r="C146" s="1157"/>
      <c r="D146" s="1207"/>
      <c r="E146" s="1268">
        <f>IFERROR(VLOOKUP('5簡'!$A141,作業員情報!$A$4:$AE$53,21,0),"")</f>
        <v>0</v>
      </c>
      <c r="F146" s="1271" t="str">
        <f ca="1">IFERROR(VLOOKUP('5簡'!$A141,作業員情報!$A$4:$AE$53,10,0),"")</f>
        <v/>
      </c>
      <c r="G146" s="1156" t="str">
        <f>IFERROR(VLOOKUP('5簡'!$A141,作業員情報!$A$4:$AE$53,25,0),"")&amp;""</f>
        <v/>
      </c>
      <c r="H146" s="1156" t="str">
        <f>IFERROR(VLOOKUP('5簡'!$A141,作業員情報!$A$4:$AE$53,26,0),"")&amp;""</f>
        <v/>
      </c>
      <c r="I146" s="1156" t="str">
        <f>IFERROR(VLOOKUP('5簡'!$A141,作業員情報!$A$4:$AE$53,28,0),"")&amp;""</f>
        <v/>
      </c>
      <c r="J146" s="1275"/>
      <c r="K146" s="1156" t="str">
        <f>IFERROR(VLOOKUP('5簡'!$A141,作業員情報!$A$4:$AE$53,31,0),"")&amp;""</f>
        <v/>
      </c>
      <c r="L146" s="1158"/>
      <c r="M146" s="1158"/>
      <c r="N146" s="1168"/>
      <c r="O146" s="1169"/>
      <c r="P146" s="1169"/>
      <c r="Q146" s="1169"/>
      <c r="R146" s="1281"/>
      <c r="S146" s="1219"/>
      <c r="T146" s="1220"/>
      <c r="U146" s="1220"/>
      <c r="V146" s="1220"/>
      <c r="W146" s="1221"/>
      <c r="X146" s="1219"/>
      <c r="Y146" s="1220"/>
      <c r="Z146" s="1220"/>
      <c r="AA146" s="1220"/>
      <c r="AB146" s="1221"/>
      <c r="AC146" s="1172" t="s">
        <v>890</v>
      </c>
      <c r="AD146" s="1173"/>
      <c r="AE146" s="1173"/>
      <c r="AF146" s="1173"/>
      <c r="AG146" s="1173"/>
      <c r="AH146" s="1174"/>
      <c r="AI146" s="1175" t="s">
        <v>1135</v>
      </c>
      <c r="AJ146" s="1176"/>
      <c r="AK146" s="1177"/>
    </row>
    <row r="147" spans="1:40" ht="8.25" customHeight="1">
      <c r="A147" s="1201"/>
      <c r="B147" s="1267" t="str">
        <f>IFERROR(VLOOKUP('5簡'!$A141,作業員情報!$A$4:$AE$53,6,0),"")&amp;""</f>
        <v/>
      </c>
      <c r="C147" s="1157"/>
      <c r="D147" s="1207"/>
      <c r="E147" s="1269"/>
      <c r="F147" s="1272"/>
      <c r="G147" s="1157"/>
      <c r="H147" s="1157"/>
      <c r="I147" s="1157"/>
      <c r="J147" s="1275"/>
      <c r="K147" s="1157"/>
      <c r="L147" s="1156" t="str">
        <f>IFERROR(VLOOKUP('5簡'!$A141,作業員情報!$A$4:$AE$53,13,0),"")&amp;""</f>
        <v/>
      </c>
      <c r="M147" s="1156" t="str">
        <f>IFERROR(VLOOKUP('5簡'!$A141,作業員情報!$A$4:$AE$53,14,0),"")&amp;""</f>
        <v/>
      </c>
      <c r="N147" s="1168"/>
      <c r="O147" s="1169"/>
      <c r="P147" s="1169"/>
      <c r="Q147" s="1169"/>
      <c r="R147" s="1281"/>
      <c r="S147" s="1219"/>
      <c r="T147" s="1220"/>
      <c r="U147" s="1220"/>
      <c r="V147" s="1220"/>
      <c r="W147" s="1221"/>
      <c r="X147" s="1219"/>
      <c r="Y147" s="1220"/>
      <c r="Z147" s="1220"/>
      <c r="AA147" s="1220"/>
      <c r="AB147" s="1221"/>
      <c r="AC147" s="1175"/>
      <c r="AD147" s="1176"/>
      <c r="AE147" s="1176"/>
      <c r="AF147" s="1176"/>
      <c r="AG147" s="1176"/>
      <c r="AH147" s="1177"/>
      <c r="AI147" s="1175"/>
      <c r="AJ147" s="1176"/>
      <c r="AK147" s="1177"/>
    </row>
    <row r="148" spans="1:40" ht="8.25" customHeight="1">
      <c r="A148" s="1202"/>
      <c r="B148" s="1155"/>
      <c r="C148" s="1158"/>
      <c r="D148" s="1208"/>
      <c r="E148" s="1270"/>
      <c r="F148" s="1273"/>
      <c r="G148" s="1158"/>
      <c r="H148" s="1158"/>
      <c r="I148" s="1158"/>
      <c r="J148" s="1276"/>
      <c r="K148" s="1158"/>
      <c r="L148" s="1158"/>
      <c r="M148" s="1158"/>
      <c r="N148" s="1282"/>
      <c r="O148" s="1283"/>
      <c r="P148" s="1283"/>
      <c r="Q148" s="1283"/>
      <c r="R148" s="1284"/>
      <c r="S148" s="1277"/>
      <c r="T148" s="1278"/>
      <c r="U148" s="1278"/>
      <c r="V148" s="1278"/>
      <c r="W148" s="1279"/>
      <c r="X148" s="1277"/>
      <c r="Y148" s="1278"/>
      <c r="Z148" s="1278"/>
      <c r="AA148" s="1278"/>
      <c r="AB148" s="1279"/>
      <c r="AC148" s="1178"/>
      <c r="AD148" s="1179"/>
      <c r="AE148" s="1179"/>
      <c r="AF148" s="1179"/>
      <c r="AG148" s="1179"/>
      <c r="AH148" s="1180"/>
      <c r="AI148" s="1337"/>
      <c r="AJ148" s="1338"/>
      <c r="AK148" s="1339"/>
    </row>
    <row r="149" spans="1:40" ht="17.25" customHeight="1">
      <c r="A149" s="94"/>
      <c r="B149" s="490" t="s">
        <v>203</v>
      </c>
      <c r="C149" s="490"/>
      <c r="D149" s="490"/>
      <c r="E149" s="94"/>
      <c r="F149" s="94"/>
      <c r="G149" s="94"/>
      <c r="H149" s="94"/>
      <c r="I149" s="491" t="s">
        <v>1142</v>
      </c>
      <c r="J149" s="491"/>
      <c r="K149" s="491"/>
      <c r="L149" s="491"/>
      <c r="M149" s="491"/>
      <c r="N149" s="491"/>
      <c r="O149" s="491"/>
      <c r="P149" s="94"/>
      <c r="Q149" s="94"/>
      <c r="R149" s="94"/>
      <c r="S149" s="94"/>
      <c r="T149" s="94"/>
      <c r="U149" s="94"/>
      <c r="V149" s="94"/>
      <c r="W149" s="94"/>
      <c r="X149" s="94"/>
      <c r="Y149" s="94"/>
      <c r="Z149" s="94"/>
      <c r="AA149" s="94"/>
      <c r="AB149" s="94"/>
      <c r="AC149" s="94"/>
      <c r="AD149" s="94"/>
      <c r="AE149" s="94"/>
      <c r="AF149" s="94"/>
      <c r="AG149" s="94"/>
      <c r="AH149" s="94"/>
      <c r="AI149" s="94"/>
      <c r="AJ149" s="94"/>
      <c r="AK149" s="94"/>
    </row>
    <row r="150" spans="1:40" ht="12.75" customHeight="1">
      <c r="A150" s="24"/>
      <c r="B150" s="24"/>
      <c r="C150" s="24"/>
      <c r="D150" s="24"/>
      <c r="E150" s="24"/>
      <c r="F150" s="24"/>
      <c r="G150" s="24"/>
      <c r="H150" s="24"/>
      <c r="I150" s="88" t="s">
        <v>1073</v>
      </c>
      <c r="J150" s="88"/>
      <c r="K150" s="88"/>
      <c r="L150" s="88"/>
      <c r="M150" s="88"/>
      <c r="N150" s="88"/>
      <c r="O150" s="88"/>
      <c r="P150" s="24"/>
      <c r="Q150" s="24"/>
      <c r="R150" s="24"/>
      <c r="S150" s="24"/>
      <c r="T150" s="24"/>
      <c r="U150" s="24"/>
      <c r="V150" s="24"/>
      <c r="W150" s="24"/>
      <c r="X150" s="24"/>
      <c r="Y150" s="24"/>
      <c r="Z150" s="24"/>
      <c r="AA150" s="24"/>
      <c r="AB150" s="24"/>
      <c r="AC150" s="24"/>
      <c r="AD150" s="24"/>
      <c r="AE150" s="24"/>
      <c r="AF150" s="24"/>
      <c r="AG150" s="24"/>
      <c r="AH150" s="24"/>
      <c r="AI150" s="24"/>
      <c r="AJ150" s="24"/>
      <c r="AK150" s="24"/>
    </row>
    <row r="151" spans="1:40" ht="12.75" customHeight="1">
      <c r="A151" s="24"/>
      <c r="B151" s="24"/>
      <c r="C151" s="24"/>
      <c r="D151" s="24"/>
      <c r="E151" s="24"/>
      <c r="F151" s="24"/>
      <c r="G151" s="24"/>
      <c r="H151" s="24"/>
      <c r="I151" s="88" t="s">
        <v>1143</v>
      </c>
      <c r="J151" s="88"/>
      <c r="K151" s="88"/>
      <c r="L151" s="88"/>
      <c r="M151" s="88"/>
      <c r="N151" s="88"/>
      <c r="O151" s="88"/>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89"/>
      <c r="AM151" s="89"/>
      <c r="AN151" s="89"/>
    </row>
    <row r="152" spans="1:40" ht="12.75" customHeight="1">
      <c r="A152" s="24"/>
      <c r="B152" s="24"/>
      <c r="C152" s="24"/>
      <c r="D152" s="24"/>
      <c r="E152" s="24"/>
      <c r="F152" s="24"/>
      <c r="G152" s="24"/>
      <c r="H152" s="24"/>
      <c r="I152" s="88" t="s">
        <v>1144</v>
      </c>
      <c r="J152" s="88"/>
      <c r="K152" s="88"/>
      <c r="L152" s="88"/>
      <c r="M152" s="88"/>
      <c r="N152" s="88"/>
      <c r="O152" s="88"/>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89"/>
      <c r="AM152" s="89"/>
      <c r="AN152" s="89"/>
    </row>
    <row r="153" spans="1:40" ht="12.75" customHeight="1">
      <c r="A153" s="24"/>
      <c r="B153" s="88" t="s">
        <v>1089</v>
      </c>
      <c r="C153" s="24"/>
      <c r="D153" s="24"/>
      <c r="E153" s="24"/>
      <c r="F153" s="24"/>
      <c r="G153" s="24"/>
      <c r="H153" s="24"/>
      <c r="I153" s="88" t="s">
        <v>1145</v>
      </c>
      <c r="J153" s="88"/>
      <c r="K153" s="88"/>
      <c r="L153" s="88"/>
      <c r="M153" s="88"/>
      <c r="N153" s="88"/>
      <c r="O153" s="88"/>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89"/>
      <c r="AM153" s="89"/>
      <c r="AN153" s="89"/>
    </row>
    <row r="154" spans="1:40" ht="12.75" customHeight="1">
      <c r="A154" s="24"/>
      <c r="B154" s="88" t="s">
        <v>1100</v>
      </c>
      <c r="C154" s="88"/>
      <c r="D154" s="88"/>
      <c r="E154" s="88"/>
      <c r="F154" s="88"/>
      <c r="G154" s="88"/>
      <c r="H154" s="88"/>
      <c r="I154" s="88" t="s">
        <v>1102</v>
      </c>
      <c r="J154" s="88"/>
      <c r="K154" s="88"/>
      <c r="L154" s="88"/>
      <c r="M154" s="88"/>
      <c r="N154" s="88"/>
      <c r="O154" s="88"/>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89"/>
      <c r="AM154" s="89"/>
      <c r="AN154" s="89"/>
    </row>
    <row r="155" spans="1:40" ht="12.75" customHeight="1">
      <c r="A155" s="24"/>
      <c r="B155" s="88" t="s">
        <v>1136</v>
      </c>
      <c r="C155" s="88"/>
      <c r="D155" s="88"/>
      <c r="E155" s="88"/>
      <c r="F155" s="88"/>
      <c r="G155" s="88"/>
      <c r="H155" s="88"/>
      <c r="I155" s="88" t="s">
        <v>1103</v>
      </c>
      <c r="J155" s="88"/>
      <c r="K155" s="88"/>
      <c r="L155" s="88"/>
      <c r="M155" s="88"/>
      <c r="N155" s="88"/>
      <c r="O155" s="88"/>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89"/>
      <c r="AM155" s="89"/>
      <c r="AN155" s="89"/>
    </row>
    <row r="156" spans="1:40" ht="12.75" customHeight="1">
      <c r="A156" s="24"/>
      <c r="B156" s="88" t="s">
        <v>1137</v>
      </c>
      <c r="C156" s="88"/>
      <c r="D156" s="88"/>
      <c r="E156" s="88"/>
      <c r="F156" s="88"/>
      <c r="G156" s="88"/>
      <c r="H156" s="88"/>
      <c r="I156" s="88" t="s">
        <v>1146</v>
      </c>
      <c r="J156" s="88"/>
      <c r="K156" s="88"/>
      <c r="L156" s="88"/>
      <c r="M156" s="88"/>
      <c r="N156" s="88"/>
      <c r="O156" s="88"/>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89"/>
      <c r="AM156" s="89"/>
      <c r="AN156" s="89"/>
    </row>
    <row r="157" spans="1:40" ht="12.75" customHeight="1">
      <c r="A157" s="24"/>
      <c r="B157" s="88" t="s">
        <v>1138</v>
      </c>
      <c r="C157" s="88"/>
      <c r="D157" s="88"/>
      <c r="E157" s="88"/>
      <c r="F157" s="88"/>
      <c r="G157" s="88"/>
      <c r="H157" s="88"/>
      <c r="I157" s="88" t="s">
        <v>1147</v>
      </c>
      <c r="J157" s="88"/>
      <c r="K157" s="88"/>
      <c r="L157" s="88"/>
      <c r="M157" s="88"/>
      <c r="N157" s="88"/>
      <c r="O157" s="88"/>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89"/>
      <c r="AM157" s="89"/>
      <c r="AN157" s="89"/>
    </row>
    <row r="158" spans="1:40" ht="12.75" customHeight="1">
      <c r="A158" s="24"/>
      <c r="B158" s="87" t="s">
        <v>1139</v>
      </c>
      <c r="C158" s="88"/>
      <c r="D158" s="88"/>
      <c r="E158" s="88"/>
      <c r="F158" s="88"/>
      <c r="G158" s="88"/>
      <c r="H158" s="88"/>
      <c r="I158" s="88" t="s">
        <v>1141</v>
      </c>
      <c r="J158" s="88"/>
      <c r="K158" s="88"/>
      <c r="L158" s="88"/>
      <c r="M158" s="88"/>
      <c r="N158" s="88"/>
      <c r="O158" s="88"/>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89"/>
      <c r="AM158" s="89"/>
      <c r="AN158" s="89"/>
    </row>
    <row r="159" spans="1:40" ht="12.75" customHeight="1">
      <c r="A159" s="24"/>
      <c r="B159" s="88" t="s">
        <v>1140</v>
      </c>
      <c r="C159" s="90"/>
      <c r="D159" s="90"/>
      <c r="E159" s="492"/>
      <c r="F159" s="90"/>
      <c r="G159" s="24"/>
      <c r="H159" s="24"/>
      <c r="I159" s="88"/>
      <c r="J159" s="88"/>
      <c r="K159" s="24"/>
      <c r="L159" s="24"/>
      <c r="M159" s="24"/>
      <c r="N159" s="24"/>
      <c r="O159" s="24"/>
      <c r="P159" s="24"/>
      <c r="Q159" s="24"/>
      <c r="R159" s="24"/>
      <c r="S159" s="24"/>
      <c r="T159" s="24"/>
      <c r="U159" s="24"/>
      <c r="V159" s="24"/>
      <c r="W159" s="24"/>
      <c r="X159" s="24"/>
      <c r="Y159" s="24"/>
      <c r="Z159" s="24"/>
      <c r="AA159" s="24"/>
      <c r="AB159" s="24"/>
      <c r="AC159" s="24"/>
      <c r="AD159" s="24"/>
      <c r="AE159" s="1312"/>
      <c r="AF159" s="1312"/>
      <c r="AG159" s="1312"/>
      <c r="AH159" s="1312"/>
      <c r="AI159" s="47"/>
      <c r="AJ159" s="47"/>
      <c r="AK159" s="47"/>
      <c r="AL159" s="89"/>
      <c r="AM159" s="89"/>
      <c r="AN159" s="89"/>
    </row>
    <row r="160" spans="1:40" ht="8.25" customHeight="1">
      <c r="A160" s="1200">
        <f>A143+1</f>
        <v>21</v>
      </c>
      <c r="B160" s="1265" t="str">
        <f>IFERROR(VLOOKUP('5簡'!$A157,作業員情報!$A$4:$AE$53,4,0)&amp;" "&amp;VLOOKUP('5簡'!$A157,作業員情報!$A$4:$AE$53,5,0),"")</f>
        <v xml:space="preserve"> </v>
      </c>
      <c r="C160" s="1156" t="str">
        <f>IFERROR(VLOOKUP('5簡'!$A157,作業員情報!$A$4:$AE$53,7,0),"")&amp;""</f>
        <v/>
      </c>
      <c r="D160" s="1206" t="str">
        <f>IFERROR(VLOOKUP('5簡'!$A157,作業員情報!$A$4:$AE$53,8,0),"")&amp;""</f>
        <v/>
      </c>
      <c r="E160" s="1262">
        <f>IFERROR(VLOOKUP('5簡'!$A157,作業員情報!$A$4:$AE$53,20,0),"")</f>
        <v>0</v>
      </c>
      <c r="F160" s="1262">
        <f>IFERROR(VLOOKUP('5簡'!$A157,作業員情報!$A$4:$AE$53,9,0),"")</f>
        <v>0</v>
      </c>
      <c r="G160" s="1156" t="str">
        <f>IFERROR(VLOOKUP('5簡'!$A157,作業員情報!$A$4:$AE$53,22,0)&amp;VLOOKUP('5簡'!$A157,作業員情報!$A$4:$AE$53,23,0),"")</f>
        <v/>
      </c>
      <c r="H160" s="1156" t="str">
        <f>IFERROR(VLOOKUP('5簡'!$A157,作業員情報!$A$4:$AE$53,24,0),"")&amp;""</f>
        <v/>
      </c>
      <c r="I160" s="1262">
        <f>IFERROR(VLOOKUP('5簡'!$A157,作業員情報!$A$4:$AE$53,27,0),"")</f>
        <v>0</v>
      </c>
      <c r="J160" s="1274" t="str">
        <f>IFERROR(VLOOKUP('5簡'!$A157,作業員情報!$A$4:$AE$53,29,0),"")&amp;""</f>
        <v/>
      </c>
      <c r="K160" s="1262">
        <f>IFERROR(VLOOKUP('5簡'!$A157,作業員情報!$A$4:$AE$53,30,0),"")</f>
        <v>0</v>
      </c>
      <c r="L160" s="1156" t="str">
        <f>IFERROR(VLOOKUP('5簡'!$A157,作業員情報!$A$4:$AE$53,11,0),"")&amp;""</f>
        <v/>
      </c>
      <c r="M160" s="1156" t="str">
        <f>IFERROR(VLOOKUP('5簡'!$A157,作業員情報!$A$4:$AE$53,18,0),"")&amp;""</f>
        <v/>
      </c>
      <c r="N160" s="1166" t="str">
        <f>IFERROR(VLOOKUP('5簡'!$A157,作業員情報!$A$4:$AE$53,15,0),"")&amp;""</f>
        <v/>
      </c>
      <c r="O160" s="1167"/>
      <c r="P160" s="1167"/>
      <c r="Q160" s="1167"/>
      <c r="R160" s="1280"/>
      <c r="S160" s="1216" t="str">
        <f>IFERROR(VLOOKUP('5簡'!$A157,作業員情報!$A$4:$AE$53,16,0),"")&amp;""</f>
        <v/>
      </c>
      <c r="T160" s="1217"/>
      <c r="U160" s="1217"/>
      <c r="V160" s="1217"/>
      <c r="W160" s="1218"/>
      <c r="X160" s="1216" t="str">
        <f>IFERROR(VLOOKUP('5簡'!$A157,作業員情報!$A$4:$AE$53,17,0),"")&amp;""</f>
        <v/>
      </c>
      <c r="Y160" s="1217"/>
      <c r="Z160" s="1217"/>
      <c r="AA160" s="1217"/>
      <c r="AB160" s="1218"/>
      <c r="AC160" s="1172" t="s">
        <v>888</v>
      </c>
      <c r="AD160" s="1173"/>
      <c r="AE160" s="1173"/>
      <c r="AF160" s="1173"/>
      <c r="AG160" s="1173"/>
      <c r="AH160" s="1174"/>
      <c r="AI160" s="1172" t="s">
        <v>1134</v>
      </c>
      <c r="AJ160" s="1173"/>
      <c r="AK160" s="1174"/>
    </row>
    <row r="161" spans="1:37" ht="8.25" customHeight="1">
      <c r="A161" s="1201"/>
      <c r="B161" s="1266"/>
      <c r="C161" s="1157"/>
      <c r="D161" s="1207"/>
      <c r="E161" s="1263"/>
      <c r="F161" s="1263"/>
      <c r="G161" s="1157"/>
      <c r="H161" s="1157"/>
      <c r="I161" s="1263"/>
      <c r="J161" s="1275"/>
      <c r="K161" s="1263"/>
      <c r="L161" s="1158"/>
      <c r="M161" s="1158"/>
      <c r="N161" s="1168"/>
      <c r="O161" s="1169"/>
      <c r="P161" s="1169"/>
      <c r="Q161" s="1169"/>
      <c r="R161" s="1281"/>
      <c r="S161" s="1219"/>
      <c r="T161" s="1220"/>
      <c r="U161" s="1220"/>
      <c r="V161" s="1220"/>
      <c r="W161" s="1221"/>
      <c r="X161" s="1219"/>
      <c r="Y161" s="1220"/>
      <c r="Z161" s="1220"/>
      <c r="AA161" s="1220"/>
      <c r="AB161" s="1221"/>
      <c r="AC161" s="1175"/>
      <c r="AD161" s="1176"/>
      <c r="AE161" s="1176"/>
      <c r="AF161" s="1176"/>
      <c r="AG161" s="1176"/>
      <c r="AH161" s="1177"/>
      <c r="AI161" s="1175"/>
      <c r="AJ161" s="1176"/>
      <c r="AK161" s="1177"/>
    </row>
    <row r="162" spans="1:37" ht="8.25" customHeight="1">
      <c r="A162" s="1201"/>
      <c r="B162" s="1159" t="str">
        <f>IFERROR(VLOOKUP('5簡'!$A157,作業員情報!$A$4:$AE$53,2,0)&amp;VLOOKUP('5簡'!$A157,作業員情報!$A$4:$AE$53,3,0),"")</f>
        <v/>
      </c>
      <c r="C162" s="1157"/>
      <c r="D162" s="1207"/>
      <c r="E162" s="1264"/>
      <c r="F162" s="1264"/>
      <c r="G162" s="1158"/>
      <c r="H162" s="1158"/>
      <c r="I162" s="1264"/>
      <c r="J162" s="1275"/>
      <c r="K162" s="1264"/>
      <c r="L162" s="1156" t="str">
        <f>IFERROR(VLOOKUP('5簡'!$A157,作業員情報!$A$4:$AE$53,12,0),"")&amp;""</f>
        <v/>
      </c>
      <c r="M162" s="1156" t="str">
        <f>IFERROR(VLOOKUP('5簡'!$A157,作業員情報!$A$4:$AE$53,19,0),"")&amp;""</f>
        <v/>
      </c>
      <c r="N162" s="1168"/>
      <c r="O162" s="1169"/>
      <c r="P162" s="1169"/>
      <c r="Q162" s="1169"/>
      <c r="R162" s="1281"/>
      <c r="S162" s="1219"/>
      <c r="T162" s="1220"/>
      <c r="U162" s="1220"/>
      <c r="V162" s="1220"/>
      <c r="W162" s="1221"/>
      <c r="X162" s="1219"/>
      <c r="Y162" s="1220"/>
      <c r="Z162" s="1220"/>
      <c r="AA162" s="1220"/>
      <c r="AB162" s="1221"/>
      <c r="AC162" s="1178"/>
      <c r="AD162" s="1179"/>
      <c r="AE162" s="1179"/>
      <c r="AF162" s="1179"/>
      <c r="AG162" s="1179"/>
      <c r="AH162" s="1180"/>
      <c r="AI162" s="1175"/>
      <c r="AJ162" s="1176"/>
      <c r="AK162" s="1177"/>
    </row>
    <row r="163" spans="1:37" ht="8.25" customHeight="1">
      <c r="A163" s="1201"/>
      <c r="B163" s="1160"/>
      <c r="C163" s="1157"/>
      <c r="D163" s="1207"/>
      <c r="E163" s="1268">
        <f>IFERROR(VLOOKUP('5簡'!$A157,作業員情報!$A$4:$AE$53,21,0),"")</f>
        <v>0</v>
      </c>
      <c r="F163" s="1271" t="str">
        <f ca="1">IFERROR(VLOOKUP('5簡'!$A157,作業員情報!$A$4:$AE$53,10,0),"")</f>
        <v/>
      </c>
      <c r="G163" s="1156" t="str">
        <f>IFERROR(VLOOKUP('5簡'!$A157,作業員情報!$A$4:$AE$53,25,0),"")&amp;""</f>
        <v/>
      </c>
      <c r="H163" s="1156" t="str">
        <f>IFERROR(VLOOKUP('5簡'!$A157,作業員情報!$A$4:$AE$53,26,0),"")&amp;""</f>
        <v/>
      </c>
      <c r="I163" s="1156" t="str">
        <f>IFERROR(VLOOKUP('5簡'!$A157,作業員情報!$A$4:$AE$53,28,0),"")&amp;""</f>
        <v/>
      </c>
      <c r="J163" s="1275"/>
      <c r="K163" s="1156" t="str">
        <f>IFERROR(VLOOKUP('5簡'!$A157,作業員情報!$A$4:$AE$53,31,0),"")&amp;""</f>
        <v/>
      </c>
      <c r="L163" s="1158"/>
      <c r="M163" s="1158"/>
      <c r="N163" s="1168"/>
      <c r="O163" s="1169"/>
      <c r="P163" s="1169"/>
      <c r="Q163" s="1169"/>
      <c r="R163" s="1281"/>
      <c r="S163" s="1219"/>
      <c r="T163" s="1220"/>
      <c r="U163" s="1220"/>
      <c r="V163" s="1220"/>
      <c r="W163" s="1221"/>
      <c r="X163" s="1219"/>
      <c r="Y163" s="1220"/>
      <c r="Z163" s="1220"/>
      <c r="AA163" s="1220"/>
      <c r="AB163" s="1221"/>
      <c r="AC163" s="1172" t="s">
        <v>890</v>
      </c>
      <c r="AD163" s="1173"/>
      <c r="AE163" s="1173"/>
      <c r="AF163" s="1173"/>
      <c r="AG163" s="1173"/>
      <c r="AH163" s="1174"/>
      <c r="AI163" s="1175" t="s">
        <v>1135</v>
      </c>
      <c r="AJ163" s="1176"/>
      <c r="AK163" s="1177"/>
    </row>
    <row r="164" spans="1:37" ht="8.25" customHeight="1">
      <c r="A164" s="1201"/>
      <c r="B164" s="1267" t="str">
        <f>IFERROR(VLOOKUP('5簡'!$A157,作業員情報!$A$4:$AE$53,6,0),"")&amp;""</f>
        <v/>
      </c>
      <c r="C164" s="1157"/>
      <c r="D164" s="1207"/>
      <c r="E164" s="1269"/>
      <c r="F164" s="1272"/>
      <c r="G164" s="1157"/>
      <c r="H164" s="1157"/>
      <c r="I164" s="1157"/>
      <c r="J164" s="1275"/>
      <c r="K164" s="1157"/>
      <c r="L164" s="1156" t="str">
        <f>IFERROR(VLOOKUP('5簡'!$A157,作業員情報!$A$4:$AE$53,13,0),"")&amp;""</f>
        <v/>
      </c>
      <c r="M164" s="1156" t="str">
        <f>IFERROR(VLOOKUP('5簡'!$A157,作業員情報!$A$4:$AE$53,14,0),"")&amp;""</f>
        <v/>
      </c>
      <c r="N164" s="1168"/>
      <c r="O164" s="1169"/>
      <c r="P164" s="1169"/>
      <c r="Q164" s="1169"/>
      <c r="R164" s="1281"/>
      <c r="S164" s="1219"/>
      <c r="T164" s="1220"/>
      <c r="U164" s="1220"/>
      <c r="V164" s="1220"/>
      <c r="W164" s="1221"/>
      <c r="X164" s="1219"/>
      <c r="Y164" s="1220"/>
      <c r="Z164" s="1220"/>
      <c r="AA164" s="1220"/>
      <c r="AB164" s="1221"/>
      <c r="AC164" s="1175"/>
      <c r="AD164" s="1176"/>
      <c r="AE164" s="1176"/>
      <c r="AF164" s="1176"/>
      <c r="AG164" s="1176"/>
      <c r="AH164" s="1177"/>
      <c r="AI164" s="1175"/>
      <c r="AJ164" s="1176"/>
      <c r="AK164" s="1177"/>
    </row>
    <row r="165" spans="1:37" ht="8.25" customHeight="1">
      <c r="A165" s="1202"/>
      <c r="B165" s="1155"/>
      <c r="C165" s="1158"/>
      <c r="D165" s="1208"/>
      <c r="E165" s="1270"/>
      <c r="F165" s="1273"/>
      <c r="G165" s="1158"/>
      <c r="H165" s="1158"/>
      <c r="I165" s="1158"/>
      <c r="J165" s="1276"/>
      <c r="K165" s="1158"/>
      <c r="L165" s="1158"/>
      <c r="M165" s="1158"/>
      <c r="N165" s="1282"/>
      <c r="O165" s="1283"/>
      <c r="P165" s="1283"/>
      <c r="Q165" s="1283"/>
      <c r="R165" s="1284"/>
      <c r="S165" s="1277"/>
      <c r="T165" s="1278"/>
      <c r="U165" s="1278"/>
      <c r="V165" s="1278"/>
      <c r="W165" s="1279"/>
      <c r="X165" s="1277"/>
      <c r="Y165" s="1278"/>
      <c r="Z165" s="1278"/>
      <c r="AA165" s="1278"/>
      <c r="AB165" s="1279"/>
      <c r="AC165" s="1178"/>
      <c r="AD165" s="1179"/>
      <c r="AE165" s="1179"/>
      <c r="AF165" s="1179"/>
      <c r="AG165" s="1179"/>
      <c r="AH165" s="1180"/>
      <c r="AI165" s="1337"/>
      <c r="AJ165" s="1338"/>
      <c r="AK165" s="1339"/>
    </row>
    <row r="166" spans="1:37" ht="8.25" customHeight="1">
      <c r="A166" s="1200">
        <f>A160+1</f>
        <v>22</v>
      </c>
      <c r="B166" s="1265" t="str">
        <f>IFERROR(VLOOKUP('5簡'!$A163,作業員情報!$A$4:$AE$53,4,0)&amp;" "&amp;VLOOKUP('5簡'!$A163,作業員情報!$A$4:$AE$53,5,0),"")</f>
        <v xml:space="preserve"> </v>
      </c>
      <c r="C166" s="1156" t="str">
        <f>IFERROR(VLOOKUP('5簡'!$A163,作業員情報!$A$4:$AE$53,7,0),"")&amp;""</f>
        <v/>
      </c>
      <c r="D166" s="1206" t="str">
        <f>IFERROR(VLOOKUP('5簡'!$A163,作業員情報!$A$4:$AE$53,8,0),"")&amp;""</f>
        <v/>
      </c>
      <c r="E166" s="1262">
        <f>IFERROR(VLOOKUP('5簡'!$A163,作業員情報!$A$4:$AE$53,20,0),"")</f>
        <v>0</v>
      </c>
      <c r="F166" s="1262">
        <f>IFERROR(VLOOKUP('5簡'!$A163,作業員情報!$A$4:$AE$53,9,0),"")</f>
        <v>0</v>
      </c>
      <c r="G166" s="1156" t="str">
        <f>IFERROR(VLOOKUP('5簡'!$A163,作業員情報!$A$4:$AE$53,22,0)&amp;VLOOKUP('5簡'!$A163,作業員情報!$A$4:$AE$53,23,0),"")</f>
        <v/>
      </c>
      <c r="H166" s="1156" t="str">
        <f>IFERROR(VLOOKUP('5簡'!$A163,作業員情報!$A$4:$AE$53,24,0),"")&amp;""</f>
        <v/>
      </c>
      <c r="I166" s="1262">
        <f>IFERROR(VLOOKUP('5簡'!$A163,作業員情報!$A$4:$AE$53,27,0),"")</f>
        <v>0</v>
      </c>
      <c r="J166" s="1274" t="str">
        <f>IFERROR(VLOOKUP('5簡'!$A163,作業員情報!$A$4:$AE$53,29,0),"")&amp;""</f>
        <v/>
      </c>
      <c r="K166" s="1262">
        <f>IFERROR(VLOOKUP('5簡'!$A163,作業員情報!$A$4:$AE$53,30,0),"")</f>
        <v>0</v>
      </c>
      <c r="L166" s="1156" t="str">
        <f>IFERROR(VLOOKUP('5簡'!$A163,作業員情報!$A$4:$AE$53,11,0),"")&amp;""</f>
        <v/>
      </c>
      <c r="M166" s="1156" t="str">
        <f>IFERROR(VLOOKUP('5簡'!$A163,作業員情報!$A$4:$AE$53,18,0),"")&amp;""</f>
        <v/>
      </c>
      <c r="N166" s="1166" t="str">
        <f>IFERROR(VLOOKUP('5簡'!$A163,作業員情報!$A$4:$AE$53,15,0),"")&amp;""</f>
        <v/>
      </c>
      <c r="O166" s="1167"/>
      <c r="P166" s="1167"/>
      <c r="Q166" s="1167"/>
      <c r="R166" s="1280"/>
      <c r="S166" s="1216" t="str">
        <f>IFERROR(VLOOKUP('5簡'!$A163,作業員情報!$A$4:$AE$53,16,0),"")&amp;""</f>
        <v/>
      </c>
      <c r="T166" s="1217"/>
      <c r="U166" s="1217"/>
      <c r="V166" s="1217"/>
      <c r="W166" s="1218"/>
      <c r="X166" s="1216" t="str">
        <f>IFERROR(VLOOKUP('5簡'!$A163,作業員情報!$A$4:$AE$53,17,0),"")&amp;""</f>
        <v/>
      </c>
      <c r="Y166" s="1217"/>
      <c r="Z166" s="1217"/>
      <c r="AA166" s="1217"/>
      <c r="AB166" s="1218"/>
      <c r="AC166" s="1172" t="s">
        <v>890</v>
      </c>
      <c r="AD166" s="1173"/>
      <c r="AE166" s="1173"/>
      <c r="AF166" s="1173"/>
      <c r="AG166" s="1173"/>
      <c r="AH166" s="1174"/>
      <c r="AI166" s="1172" t="s">
        <v>1134</v>
      </c>
      <c r="AJ166" s="1173"/>
      <c r="AK166" s="1174"/>
    </row>
    <row r="167" spans="1:37" ht="8.25" customHeight="1">
      <c r="A167" s="1201"/>
      <c r="B167" s="1266"/>
      <c r="C167" s="1157"/>
      <c r="D167" s="1207"/>
      <c r="E167" s="1263"/>
      <c r="F167" s="1263"/>
      <c r="G167" s="1157"/>
      <c r="H167" s="1157"/>
      <c r="I167" s="1263"/>
      <c r="J167" s="1275"/>
      <c r="K167" s="1263"/>
      <c r="L167" s="1158"/>
      <c r="M167" s="1158"/>
      <c r="N167" s="1168"/>
      <c r="O167" s="1169"/>
      <c r="P167" s="1169"/>
      <c r="Q167" s="1169"/>
      <c r="R167" s="1281"/>
      <c r="S167" s="1219"/>
      <c r="T167" s="1220"/>
      <c r="U167" s="1220"/>
      <c r="V167" s="1220"/>
      <c r="W167" s="1221"/>
      <c r="X167" s="1219"/>
      <c r="Y167" s="1220"/>
      <c r="Z167" s="1220"/>
      <c r="AA167" s="1220"/>
      <c r="AB167" s="1221"/>
      <c r="AC167" s="1175"/>
      <c r="AD167" s="1176"/>
      <c r="AE167" s="1176"/>
      <c r="AF167" s="1176"/>
      <c r="AG167" s="1176"/>
      <c r="AH167" s="1177"/>
      <c r="AI167" s="1175"/>
      <c r="AJ167" s="1176"/>
      <c r="AK167" s="1177"/>
    </row>
    <row r="168" spans="1:37" ht="8.25" customHeight="1">
      <c r="A168" s="1201"/>
      <c r="B168" s="1159" t="str">
        <f>IFERROR(VLOOKUP('5簡'!$A163,作業員情報!$A$4:$AE$53,2,0)&amp;VLOOKUP('5簡'!$A163,作業員情報!$A$4:$AE$53,3,0),"")</f>
        <v/>
      </c>
      <c r="C168" s="1157"/>
      <c r="D168" s="1207"/>
      <c r="E168" s="1264"/>
      <c r="F168" s="1264"/>
      <c r="G168" s="1158"/>
      <c r="H168" s="1158"/>
      <c r="I168" s="1264"/>
      <c r="J168" s="1275"/>
      <c r="K168" s="1264"/>
      <c r="L168" s="1156" t="str">
        <f>IFERROR(VLOOKUP('5簡'!$A163,作業員情報!$A$4:$AE$53,12,0),"")&amp;""</f>
        <v/>
      </c>
      <c r="M168" s="1156" t="str">
        <f>IFERROR(VLOOKUP('5簡'!$A163,作業員情報!$A$4:$AE$53,19,0),"")&amp;""</f>
        <v/>
      </c>
      <c r="N168" s="1168"/>
      <c r="O168" s="1169"/>
      <c r="P168" s="1169"/>
      <c r="Q168" s="1169"/>
      <c r="R168" s="1281"/>
      <c r="S168" s="1219"/>
      <c r="T168" s="1220"/>
      <c r="U168" s="1220"/>
      <c r="V168" s="1220"/>
      <c r="W168" s="1221"/>
      <c r="X168" s="1219"/>
      <c r="Y168" s="1220"/>
      <c r="Z168" s="1220"/>
      <c r="AA168" s="1220"/>
      <c r="AB168" s="1221"/>
      <c r="AC168" s="1178"/>
      <c r="AD168" s="1179"/>
      <c r="AE168" s="1179"/>
      <c r="AF168" s="1179"/>
      <c r="AG168" s="1179"/>
      <c r="AH168" s="1180"/>
      <c r="AI168" s="1175"/>
      <c r="AJ168" s="1176"/>
      <c r="AK168" s="1177"/>
    </row>
    <row r="169" spans="1:37" ht="8.25" customHeight="1">
      <c r="A169" s="1201"/>
      <c r="B169" s="1160"/>
      <c r="C169" s="1157"/>
      <c r="D169" s="1207"/>
      <c r="E169" s="1268">
        <f>IFERROR(VLOOKUP('5簡'!$A163,作業員情報!$A$4:$AE$53,21,0),"")</f>
        <v>0</v>
      </c>
      <c r="F169" s="1271" t="str">
        <f ca="1">IFERROR(VLOOKUP('5簡'!$A163,作業員情報!$A$4:$AE$53,10,0),"")</f>
        <v/>
      </c>
      <c r="G169" s="1156" t="str">
        <f>IFERROR(VLOOKUP('5簡'!$A163,作業員情報!$A$4:$AE$53,25,0),"")&amp;""</f>
        <v/>
      </c>
      <c r="H169" s="1156" t="str">
        <f>IFERROR(VLOOKUP('5簡'!$A163,作業員情報!$A$4:$AE$53,26,0),"")&amp;""</f>
        <v/>
      </c>
      <c r="I169" s="1156" t="str">
        <f>IFERROR(VLOOKUP('5簡'!$A163,作業員情報!$A$4:$AE$53,28,0),"")&amp;""</f>
        <v/>
      </c>
      <c r="J169" s="1275"/>
      <c r="K169" s="1156" t="str">
        <f>IFERROR(VLOOKUP('5簡'!$A163,作業員情報!$A$4:$AE$53,31,0),"")&amp;""</f>
        <v/>
      </c>
      <c r="L169" s="1158"/>
      <c r="M169" s="1158"/>
      <c r="N169" s="1168"/>
      <c r="O169" s="1169"/>
      <c r="P169" s="1169"/>
      <c r="Q169" s="1169"/>
      <c r="R169" s="1281"/>
      <c r="S169" s="1219"/>
      <c r="T169" s="1220"/>
      <c r="U169" s="1220"/>
      <c r="V169" s="1220"/>
      <c r="W169" s="1221"/>
      <c r="X169" s="1219"/>
      <c r="Y169" s="1220"/>
      <c r="Z169" s="1220"/>
      <c r="AA169" s="1220"/>
      <c r="AB169" s="1221"/>
      <c r="AC169" s="1172" t="s">
        <v>890</v>
      </c>
      <c r="AD169" s="1173"/>
      <c r="AE169" s="1173"/>
      <c r="AF169" s="1173"/>
      <c r="AG169" s="1173"/>
      <c r="AH169" s="1174"/>
      <c r="AI169" s="1175" t="s">
        <v>1135</v>
      </c>
      <c r="AJ169" s="1176"/>
      <c r="AK169" s="1177"/>
    </row>
    <row r="170" spans="1:37" ht="8.25" customHeight="1">
      <c r="A170" s="1201"/>
      <c r="B170" s="1267" t="str">
        <f>IFERROR(VLOOKUP('5簡'!$A163,作業員情報!$A$4:$AE$53,6,0),"")&amp;""</f>
        <v/>
      </c>
      <c r="C170" s="1157"/>
      <c r="D170" s="1207"/>
      <c r="E170" s="1269"/>
      <c r="F170" s="1272"/>
      <c r="G170" s="1157"/>
      <c r="H170" s="1157"/>
      <c r="I170" s="1157"/>
      <c r="J170" s="1275"/>
      <c r="K170" s="1157"/>
      <c r="L170" s="1156" t="str">
        <f>IFERROR(VLOOKUP('5簡'!$A163,作業員情報!$A$4:$AE$53,13,0),"")&amp;""</f>
        <v/>
      </c>
      <c r="M170" s="1156" t="str">
        <f>IFERROR(VLOOKUP('5簡'!$A163,作業員情報!$A$4:$AE$53,14,0),"")&amp;""</f>
        <v/>
      </c>
      <c r="N170" s="1168"/>
      <c r="O170" s="1169"/>
      <c r="P170" s="1169"/>
      <c r="Q170" s="1169"/>
      <c r="R170" s="1281"/>
      <c r="S170" s="1219"/>
      <c r="T170" s="1220"/>
      <c r="U170" s="1220"/>
      <c r="V170" s="1220"/>
      <c r="W170" s="1221"/>
      <c r="X170" s="1219"/>
      <c r="Y170" s="1220"/>
      <c r="Z170" s="1220"/>
      <c r="AA170" s="1220"/>
      <c r="AB170" s="1221"/>
      <c r="AC170" s="1175"/>
      <c r="AD170" s="1176"/>
      <c r="AE170" s="1176"/>
      <c r="AF170" s="1176"/>
      <c r="AG170" s="1176"/>
      <c r="AH170" s="1177"/>
      <c r="AI170" s="1175"/>
      <c r="AJ170" s="1176"/>
      <c r="AK170" s="1177"/>
    </row>
    <row r="171" spans="1:37" ht="8.25" customHeight="1">
      <c r="A171" s="1202"/>
      <c r="B171" s="1155"/>
      <c r="C171" s="1158"/>
      <c r="D171" s="1208"/>
      <c r="E171" s="1270"/>
      <c r="F171" s="1273"/>
      <c r="G171" s="1158"/>
      <c r="H171" s="1158"/>
      <c r="I171" s="1158"/>
      <c r="J171" s="1276"/>
      <c r="K171" s="1158"/>
      <c r="L171" s="1158"/>
      <c r="M171" s="1158"/>
      <c r="N171" s="1282"/>
      <c r="O171" s="1283"/>
      <c r="P171" s="1283"/>
      <c r="Q171" s="1283"/>
      <c r="R171" s="1284"/>
      <c r="S171" s="1277"/>
      <c r="T171" s="1278"/>
      <c r="U171" s="1278"/>
      <c r="V171" s="1278"/>
      <c r="W171" s="1279"/>
      <c r="X171" s="1277"/>
      <c r="Y171" s="1278"/>
      <c r="Z171" s="1278"/>
      <c r="AA171" s="1278"/>
      <c r="AB171" s="1279"/>
      <c r="AC171" s="1178"/>
      <c r="AD171" s="1179"/>
      <c r="AE171" s="1179"/>
      <c r="AF171" s="1179"/>
      <c r="AG171" s="1179"/>
      <c r="AH171" s="1180"/>
      <c r="AI171" s="1337"/>
      <c r="AJ171" s="1338"/>
      <c r="AK171" s="1339"/>
    </row>
    <row r="172" spans="1:37" ht="8.25" customHeight="1">
      <c r="A172" s="1200">
        <f>A166+1</f>
        <v>23</v>
      </c>
      <c r="B172" s="1265" t="str">
        <f>IFERROR(VLOOKUP('5簡'!$A169,作業員情報!$A$4:$AE$53,4,0)&amp;" "&amp;VLOOKUP('5簡'!$A169,作業員情報!$A$4:$AE$53,5,0),"")</f>
        <v xml:space="preserve"> </v>
      </c>
      <c r="C172" s="1156" t="str">
        <f>IFERROR(VLOOKUP('5簡'!$A169,作業員情報!$A$4:$AE$53,7,0),"")&amp;""</f>
        <v/>
      </c>
      <c r="D172" s="1206" t="str">
        <f>IFERROR(VLOOKUP('5簡'!$A169,作業員情報!$A$4:$AE$53,8,0),"")&amp;""</f>
        <v/>
      </c>
      <c r="E172" s="1262">
        <f>IFERROR(VLOOKUP('5簡'!$A169,作業員情報!$A$4:$AE$53,20,0),"")</f>
        <v>0</v>
      </c>
      <c r="F172" s="1262">
        <f>IFERROR(VLOOKUP('5簡'!$A169,作業員情報!$A$4:$AE$53,9,0),"")</f>
        <v>0</v>
      </c>
      <c r="G172" s="1156" t="str">
        <f>IFERROR(VLOOKUP('5簡'!$A169,作業員情報!$A$4:$AE$53,22,0)&amp;VLOOKUP('5簡'!$A169,作業員情報!$A$4:$AE$53,23,0),"")</f>
        <v/>
      </c>
      <c r="H172" s="1156" t="str">
        <f>IFERROR(VLOOKUP('5簡'!$A169,作業員情報!$A$4:$AE$53,24,0),"")&amp;""</f>
        <v/>
      </c>
      <c r="I172" s="1262">
        <f>IFERROR(VLOOKUP('5簡'!$A169,作業員情報!$A$4:$AE$53,27,0),"")</f>
        <v>0</v>
      </c>
      <c r="J172" s="1274" t="str">
        <f>IFERROR(VLOOKUP('5簡'!$A169,作業員情報!$A$4:$AE$53,29,0),"")&amp;""</f>
        <v/>
      </c>
      <c r="K172" s="1262">
        <f>IFERROR(VLOOKUP('5簡'!$A169,作業員情報!$A$4:$AE$53,30,0),"")</f>
        <v>0</v>
      </c>
      <c r="L172" s="1156" t="str">
        <f>IFERROR(VLOOKUP('5簡'!$A169,作業員情報!$A$4:$AE$53,11,0),"")&amp;""</f>
        <v/>
      </c>
      <c r="M172" s="1156" t="str">
        <f>IFERROR(VLOOKUP('5簡'!$A169,作業員情報!$A$4:$AE$53,18,0),"")&amp;""</f>
        <v/>
      </c>
      <c r="N172" s="1166" t="str">
        <f>IFERROR(VLOOKUP('5簡'!$A169,作業員情報!$A$4:$AE$53,15,0),"")&amp;""</f>
        <v/>
      </c>
      <c r="O172" s="1167"/>
      <c r="P172" s="1167"/>
      <c r="Q172" s="1167"/>
      <c r="R172" s="1280"/>
      <c r="S172" s="1216" t="str">
        <f>IFERROR(VLOOKUP('5簡'!$A169,作業員情報!$A$4:$AE$53,16,0),"")&amp;""</f>
        <v/>
      </c>
      <c r="T172" s="1217"/>
      <c r="U172" s="1217"/>
      <c r="V172" s="1217"/>
      <c r="W172" s="1218"/>
      <c r="X172" s="1216" t="str">
        <f>IFERROR(VLOOKUP('5簡'!$A169,作業員情報!$A$4:$AE$53,17,0),"")&amp;""</f>
        <v/>
      </c>
      <c r="Y172" s="1217"/>
      <c r="Z172" s="1217"/>
      <c r="AA172" s="1217"/>
      <c r="AB172" s="1218"/>
      <c r="AC172" s="1172" t="s">
        <v>890</v>
      </c>
      <c r="AD172" s="1173"/>
      <c r="AE172" s="1173"/>
      <c r="AF172" s="1173"/>
      <c r="AG172" s="1173"/>
      <c r="AH172" s="1174"/>
      <c r="AI172" s="1172" t="s">
        <v>1134</v>
      </c>
      <c r="AJ172" s="1173"/>
      <c r="AK172" s="1174"/>
    </row>
    <row r="173" spans="1:37" ht="8.25" customHeight="1">
      <c r="A173" s="1201"/>
      <c r="B173" s="1266"/>
      <c r="C173" s="1157"/>
      <c r="D173" s="1207"/>
      <c r="E173" s="1263"/>
      <c r="F173" s="1263"/>
      <c r="G173" s="1157"/>
      <c r="H173" s="1157"/>
      <c r="I173" s="1263"/>
      <c r="J173" s="1275"/>
      <c r="K173" s="1263"/>
      <c r="L173" s="1158"/>
      <c r="M173" s="1158"/>
      <c r="N173" s="1168"/>
      <c r="O173" s="1169"/>
      <c r="P173" s="1169"/>
      <c r="Q173" s="1169"/>
      <c r="R173" s="1281"/>
      <c r="S173" s="1219"/>
      <c r="T173" s="1220"/>
      <c r="U173" s="1220"/>
      <c r="V173" s="1220"/>
      <c r="W173" s="1221"/>
      <c r="X173" s="1219"/>
      <c r="Y173" s="1220"/>
      <c r="Z173" s="1220"/>
      <c r="AA173" s="1220"/>
      <c r="AB173" s="1221"/>
      <c r="AC173" s="1175"/>
      <c r="AD173" s="1176"/>
      <c r="AE173" s="1176"/>
      <c r="AF173" s="1176"/>
      <c r="AG173" s="1176"/>
      <c r="AH173" s="1177"/>
      <c r="AI173" s="1175"/>
      <c r="AJ173" s="1176"/>
      <c r="AK173" s="1177"/>
    </row>
    <row r="174" spans="1:37" ht="8.25" customHeight="1">
      <c r="A174" s="1201"/>
      <c r="B174" s="1159" t="str">
        <f>IFERROR(VLOOKUP('5簡'!$A169,作業員情報!$A$4:$AE$53,2,0)&amp;VLOOKUP('5簡'!$A169,作業員情報!$A$4:$AE$53,3,0),"")</f>
        <v/>
      </c>
      <c r="C174" s="1157"/>
      <c r="D174" s="1207"/>
      <c r="E174" s="1264"/>
      <c r="F174" s="1264"/>
      <c r="G174" s="1158"/>
      <c r="H174" s="1158"/>
      <c r="I174" s="1264"/>
      <c r="J174" s="1275"/>
      <c r="K174" s="1264"/>
      <c r="L174" s="1156" t="str">
        <f>IFERROR(VLOOKUP('5簡'!$A169,作業員情報!$A$4:$AE$53,12,0),"")&amp;""</f>
        <v/>
      </c>
      <c r="M174" s="1156" t="str">
        <f>IFERROR(VLOOKUP('5簡'!$A169,作業員情報!$A$4:$AE$53,19,0),"")&amp;""</f>
        <v/>
      </c>
      <c r="N174" s="1168"/>
      <c r="O174" s="1169"/>
      <c r="P174" s="1169"/>
      <c r="Q174" s="1169"/>
      <c r="R174" s="1281"/>
      <c r="S174" s="1219"/>
      <c r="T174" s="1220"/>
      <c r="U174" s="1220"/>
      <c r="V174" s="1220"/>
      <c r="W174" s="1221"/>
      <c r="X174" s="1219"/>
      <c r="Y174" s="1220"/>
      <c r="Z174" s="1220"/>
      <c r="AA174" s="1220"/>
      <c r="AB174" s="1221"/>
      <c r="AC174" s="1178"/>
      <c r="AD174" s="1179"/>
      <c r="AE174" s="1179"/>
      <c r="AF174" s="1179"/>
      <c r="AG174" s="1179"/>
      <c r="AH174" s="1180"/>
      <c r="AI174" s="1175"/>
      <c r="AJ174" s="1176"/>
      <c r="AK174" s="1177"/>
    </row>
    <row r="175" spans="1:37" ht="8.25" customHeight="1">
      <c r="A175" s="1201"/>
      <c r="B175" s="1160"/>
      <c r="C175" s="1157"/>
      <c r="D175" s="1207"/>
      <c r="E175" s="1268">
        <f>IFERROR(VLOOKUP('5簡'!$A169,作業員情報!$A$4:$AE$53,21,0),"")</f>
        <v>0</v>
      </c>
      <c r="F175" s="1271" t="str">
        <f ca="1">IFERROR(VLOOKUP('5簡'!$A169,作業員情報!$A$4:$AE$53,10,0),"")</f>
        <v/>
      </c>
      <c r="G175" s="1156" t="str">
        <f>IFERROR(VLOOKUP('5簡'!$A169,作業員情報!$A$4:$AE$53,25,0),"")&amp;""</f>
        <v/>
      </c>
      <c r="H175" s="1156" t="str">
        <f>IFERROR(VLOOKUP('5簡'!$A169,作業員情報!$A$4:$AE$53,26,0),"")&amp;""</f>
        <v/>
      </c>
      <c r="I175" s="1156" t="str">
        <f>IFERROR(VLOOKUP('5簡'!$A169,作業員情報!$A$4:$AE$53,28,0),"")&amp;""</f>
        <v/>
      </c>
      <c r="J175" s="1275"/>
      <c r="K175" s="1156" t="str">
        <f>IFERROR(VLOOKUP('5簡'!$A169,作業員情報!$A$4:$AE$53,31,0),"")&amp;""</f>
        <v/>
      </c>
      <c r="L175" s="1158"/>
      <c r="M175" s="1158"/>
      <c r="N175" s="1168"/>
      <c r="O175" s="1169"/>
      <c r="P175" s="1169"/>
      <c r="Q175" s="1169"/>
      <c r="R175" s="1281"/>
      <c r="S175" s="1219"/>
      <c r="T175" s="1220"/>
      <c r="U175" s="1220"/>
      <c r="V175" s="1220"/>
      <c r="W175" s="1221"/>
      <c r="X175" s="1219"/>
      <c r="Y175" s="1220"/>
      <c r="Z175" s="1220"/>
      <c r="AA175" s="1220"/>
      <c r="AB175" s="1221"/>
      <c r="AC175" s="1172" t="s">
        <v>890</v>
      </c>
      <c r="AD175" s="1173"/>
      <c r="AE175" s="1173"/>
      <c r="AF175" s="1173"/>
      <c r="AG175" s="1173"/>
      <c r="AH175" s="1174"/>
      <c r="AI175" s="1175" t="s">
        <v>1135</v>
      </c>
      <c r="AJ175" s="1176"/>
      <c r="AK175" s="1177"/>
    </row>
    <row r="176" spans="1:37" ht="8.25" customHeight="1">
      <c r="A176" s="1201"/>
      <c r="B176" s="1267" t="str">
        <f>IFERROR(VLOOKUP('5簡'!$A169,作業員情報!$A$4:$AE$53,6,0),"")&amp;""</f>
        <v/>
      </c>
      <c r="C176" s="1157"/>
      <c r="D176" s="1207"/>
      <c r="E176" s="1269"/>
      <c r="F176" s="1272"/>
      <c r="G176" s="1157"/>
      <c r="H176" s="1157"/>
      <c r="I176" s="1157"/>
      <c r="J176" s="1275"/>
      <c r="K176" s="1157"/>
      <c r="L176" s="1156" t="str">
        <f>IFERROR(VLOOKUP('5簡'!$A169,作業員情報!$A$4:$AE$53,13,0),"")&amp;""</f>
        <v/>
      </c>
      <c r="M176" s="1156" t="str">
        <f>IFERROR(VLOOKUP('5簡'!$A169,作業員情報!$A$4:$AE$53,14,0),"")&amp;""</f>
        <v/>
      </c>
      <c r="N176" s="1168"/>
      <c r="O176" s="1169"/>
      <c r="P176" s="1169"/>
      <c r="Q176" s="1169"/>
      <c r="R176" s="1281"/>
      <c r="S176" s="1219"/>
      <c r="T176" s="1220"/>
      <c r="U176" s="1220"/>
      <c r="V176" s="1220"/>
      <c r="W176" s="1221"/>
      <c r="X176" s="1219"/>
      <c r="Y176" s="1220"/>
      <c r="Z176" s="1220"/>
      <c r="AA176" s="1220"/>
      <c r="AB176" s="1221"/>
      <c r="AC176" s="1175"/>
      <c r="AD176" s="1176"/>
      <c r="AE176" s="1176"/>
      <c r="AF176" s="1176"/>
      <c r="AG176" s="1176"/>
      <c r="AH176" s="1177"/>
      <c r="AI176" s="1175"/>
      <c r="AJ176" s="1176"/>
      <c r="AK176" s="1177"/>
    </row>
    <row r="177" spans="1:37" ht="8.25" customHeight="1">
      <c r="A177" s="1202"/>
      <c r="B177" s="1155"/>
      <c r="C177" s="1158"/>
      <c r="D177" s="1208"/>
      <c r="E177" s="1270"/>
      <c r="F177" s="1273"/>
      <c r="G177" s="1158"/>
      <c r="H177" s="1158"/>
      <c r="I177" s="1158"/>
      <c r="J177" s="1276"/>
      <c r="K177" s="1158"/>
      <c r="L177" s="1158"/>
      <c r="M177" s="1158"/>
      <c r="N177" s="1282"/>
      <c r="O177" s="1283"/>
      <c r="P177" s="1283"/>
      <c r="Q177" s="1283"/>
      <c r="R177" s="1284"/>
      <c r="S177" s="1277"/>
      <c r="T177" s="1278"/>
      <c r="U177" s="1278"/>
      <c r="V177" s="1278"/>
      <c r="W177" s="1279"/>
      <c r="X177" s="1277"/>
      <c r="Y177" s="1278"/>
      <c r="Z177" s="1278"/>
      <c r="AA177" s="1278"/>
      <c r="AB177" s="1279"/>
      <c r="AC177" s="1178"/>
      <c r="AD177" s="1179"/>
      <c r="AE177" s="1179"/>
      <c r="AF177" s="1179"/>
      <c r="AG177" s="1179"/>
      <c r="AH177" s="1180"/>
      <c r="AI177" s="1337"/>
      <c r="AJ177" s="1338"/>
      <c r="AK177" s="1339"/>
    </row>
    <row r="178" spans="1:37" ht="8.25" customHeight="1">
      <c r="A178" s="1200">
        <f>A172+1</f>
        <v>24</v>
      </c>
      <c r="B178" s="1265" t="str">
        <f>IFERROR(VLOOKUP('5簡'!$A175,作業員情報!$A$4:$AE$53,4,0)&amp;" "&amp;VLOOKUP('5簡'!$A175,作業員情報!$A$4:$AE$53,5,0),"")</f>
        <v xml:space="preserve"> </v>
      </c>
      <c r="C178" s="1156" t="str">
        <f>IFERROR(VLOOKUP('5簡'!$A175,作業員情報!$A$4:$AE$53,7,0),"")&amp;""</f>
        <v/>
      </c>
      <c r="D178" s="1206" t="str">
        <f>IFERROR(VLOOKUP('5簡'!$A175,作業員情報!$A$4:$AE$53,8,0),"")&amp;""</f>
        <v/>
      </c>
      <c r="E178" s="1262">
        <f>IFERROR(VLOOKUP('5簡'!$A175,作業員情報!$A$4:$AE$53,20,0),"")</f>
        <v>0</v>
      </c>
      <c r="F178" s="1262">
        <f>IFERROR(VLOOKUP('5簡'!$A175,作業員情報!$A$4:$AE$53,9,0),"")</f>
        <v>0</v>
      </c>
      <c r="G178" s="1156" t="str">
        <f>IFERROR(VLOOKUP('5簡'!$A175,作業員情報!$A$4:$AE$53,22,0)&amp;VLOOKUP('5簡'!$A175,作業員情報!$A$4:$AE$53,23,0),"")</f>
        <v/>
      </c>
      <c r="H178" s="1156" t="str">
        <f>IFERROR(VLOOKUP('5簡'!$A175,作業員情報!$A$4:$AE$53,24,0),"")&amp;""</f>
        <v/>
      </c>
      <c r="I178" s="1262">
        <f>IFERROR(VLOOKUP('5簡'!$A175,作業員情報!$A$4:$AE$53,27,0),"")</f>
        <v>0</v>
      </c>
      <c r="J178" s="1274" t="str">
        <f>IFERROR(VLOOKUP('5簡'!$A175,作業員情報!$A$4:$AE$53,29,0),"")&amp;""</f>
        <v/>
      </c>
      <c r="K178" s="1262">
        <f>IFERROR(VLOOKUP('5簡'!$A175,作業員情報!$A$4:$AE$53,30,0),"")</f>
        <v>0</v>
      </c>
      <c r="L178" s="1156" t="str">
        <f>IFERROR(VLOOKUP('5簡'!$A175,作業員情報!$A$4:$AE$53,11,0),"")&amp;""</f>
        <v/>
      </c>
      <c r="M178" s="1156" t="str">
        <f>IFERROR(VLOOKUP('5簡'!$A175,作業員情報!$A$4:$AE$53,18,0),"")&amp;""</f>
        <v/>
      </c>
      <c r="N178" s="1166" t="str">
        <f>IFERROR(VLOOKUP('5簡'!$A175,作業員情報!$A$4:$AE$53,15,0),"")&amp;""</f>
        <v/>
      </c>
      <c r="O178" s="1167"/>
      <c r="P178" s="1167"/>
      <c r="Q178" s="1167"/>
      <c r="R178" s="1280"/>
      <c r="S178" s="1216" t="str">
        <f>IFERROR(VLOOKUP('5簡'!$A175,作業員情報!$A$4:$AE$53,16,0),"")&amp;""</f>
        <v/>
      </c>
      <c r="T178" s="1217"/>
      <c r="U178" s="1217"/>
      <c r="V178" s="1217"/>
      <c r="W178" s="1218"/>
      <c r="X178" s="1216" t="str">
        <f>IFERROR(VLOOKUP('5簡'!$A175,作業員情報!$A$4:$AE$53,17,0),"")&amp;""</f>
        <v/>
      </c>
      <c r="Y178" s="1217"/>
      <c r="Z178" s="1217"/>
      <c r="AA178" s="1217"/>
      <c r="AB178" s="1218"/>
      <c r="AC178" s="1172" t="s">
        <v>890</v>
      </c>
      <c r="AD178" s="1173"/>
      <c r="AE178" s="1173"/>
      <c r="AF178" s="1173"/>
      <c r="AG178" s="1173"/>
      <c r="AH178" s="1174"/>
      <c r="AI178" s="1172" t="s">
        <v>1134</v>
      </c>
      <c r="AJ178" s="1173"/>
      <c r="AK178" s="1174"/>
    </row>
    <row r="179" spans="1:37" ht="8.25" customHeight="1">
      <c r="A179" s="1201"/>
      <c r="B179" s="1266"/>
      <c r="C179" s="1157"/>
      <c r="D179" s="1207"/>
      <c r="E179" s="1263"/>
      <c r="F179" s="1263"/>
      <c r="G179" s="1157"/>
      <c r="H179" s="1157"/>
      <c r="I179" s="1263"/>
      <c r="J179" s="1275"/>
      <c r="K179" s="1263"/>
      <c r="L179" s="1158"/>
      <c r="M179" s="1158"/>
      <c r="N179" s="1168"/>
      <c r="O179" s="1169"/>
      <c r="P179" s="1169"/>
      <c r="Q179" s="1169"/>
      <c r="R179" s="1281"/>
      <c r="S179" s="1219"/>
      <c r="T179" s="1220"/>
      <c r="U179" s="1220"/>
      <c r="V179" s="1220"/>
      <c r="W179" s="1221"/>
      <c r="X179" s="1219"/>
      <c r="Y179" s="1220"/>
      <c r="Z179" s="1220"/>
      <c r="AA179" s="1220"/>
      <c r="AB179" s="1221"/>
      <c r="AC179" s="1175"/>
      <c r="AD179" s="1176"/>
      <c r="AE179" s="1176"/>
      <c r="AF179" s="1176"/>
      <c r="AG179" s="1176"/>
      <c r="AH179" s="1177"/>
      <c r="AI179" s="1175"/>
      <c r="AJ179" s="1176"/>
      <c r="AK179" s="1177"/>
    </row>
    <row r="180" spans="1:37" ht="8.25" customHeight="1">
      <c r="A180" s="1201"/>
      <c r="B180" s="1159" t="str">
        <f>IFERROR(VLOOKUP('5簡'!$A175,作業員情報!$A$4:$AE$53,2,0)&amp;VLOOKUP('5簡'!$A175,作業員情報!$A$4:$AE$53,3,0),"")</f>
        <v/>
      </c>
      <c r="C180" s="1157"/>
      <c r="D180" s="1207"/>
      <c r="E180" s="1264"/>
      <c r="F180" s="1264"/>
      <c r="G180" s="1158"/>
      <c r="H180" s="1158"/>
      <c r="I180" s="1264"/>
      <c r="J180" s="1275"/>
      <c r="K180" s="1264"/>
      <c r="L180" s="1156" t="str">
        <f>IFERROR(VLOOKUP('5簡'!$A175,作業員情報!$A$4:$AE$53,12,0),"")&amp;""</f>
        <v/>
      </c>
      <c r="M180" s="1156" t="str">
        <f>IFERROR(VLOOKUP('5簡'!$A175,作業員情報!$A$4:$AE$53,19,0),"")&amp;""</f>
        <v/>
      </c>
      <c r="N180" s="1168"/>
      <c r="O180" s="1169"/>
      <c r="P180" s="1169"/>
      <c r="Q180" s="1169"/>
      <c r="R180" s="1281"/>
      <c r="S180" s="1219"/>
      <c r="T180" s="1220"/>
      <c r="U180" s="1220"/>
      <c r="V180" s="1220"/>
      <c r="W180" s="1221"/>
      <c r="X180" s="1219"/>
      <c r="Y180" s="1220"/>
      <c r="Z180" s="1220"/>
      <c r="AA180" s="1220"/>
      <c r="AB180" s="1221"/>
      <c r="AC180" s="1178"/>
      <c r="AD180" s="1179"/>
      <c r="AE180" s="1179"/>
      <c r="AF180" s="1179"/>
      <c r="AG180" s="1179"/>
      <c r="AH180" s="1180"/>
      <c r="AI180" s="1175"/>
      <c r="AJ180" s="1176"/>
      <c r="AK180" s="1177"/>
    </row>
    <row r="181" spans="1:37" ht="8.25" customHeight="1">
      <c r="A181" s="1201"/>
      <c r="B181" s="1160"/>
      <c r="C181" s="1157"/>
      <c r="D181" s="1207"/>
      <c r="E181" s="1268">
        <f>IFERROR(VLOOKUP('5簡'!$A175,作業員情報!$A$4:$AE$53,21,0),"")</f>
        <v>0</v>
      </c>
      <c r="F181" s="1271" t="str">
        <f ca="1">IFERROR(VLOOKUP('5簡'!$A175,作業員情報!$A$4:$AE$53,10,0),"")</f>
        <v/>
      </c>
      <c r="G181" s="1156" t="str">
        <f>IFERROR(VLOOKUP('5簡'!$A175,作業員情報!$A$4:$AE$53,25,0),"")&amp;""</f>
        <v/>
      </c>
      <c r="H181" s="1156" t="str">
        <f>IFERROR(VLOOKUP('5簡'!$A175,作業員情報!$A$4:$AE$53,26,0),"")&amp;""</f>
        <v/>
      </c>
      <c r="I181" s="1156" t="str">
        <f>IFERROR(VLOOKUP('5簡'!$A175,作業員情報!$A$4:$AE$53,28,0),"")&amp;""</f>
        <v/>
      </c>
      <c r="J181" s="1275"/>
      <c r="K181" s="1156" t="str">
        <f>IFERROR(VLOOKUP('5簡'!$A175,作業員情報!$A$4:$AE$53,31,0),"")&amp;""</f>
        <v/>
      </c>
      <c r="L181" s="1158"/>
      <c r="M181" s="1158"/>
      <c r="N181" s="1168"/>
      <c r="O181" s="1169"/>
      <c r="P181" s="1169"/>
      <c r="Q181" s="1169"/>
      <c r="R181" s="1281"/>
      <c r="S181" s="1219"/>
      <c r="T181" s="1220"/>
      <c r="U181" s="1220"/>
      <c r="V181" s="1220"/>
      <c r="W181" s="1221"/>
      <c r="X181" s="1219"/>
      <c r="Y181" s="1220"/>
      <c r="Z181" s="1220"/>
      <c r="AA181" s="1220"/>
      <c r="AB181" s="1221"/>
      <c r="AC181" s="1172" t="s">
        <v>890</v>
      </c>
      <c r="AD181" s="1173"/>
      <c r="AE181" s="1173"/>
      <c r="AF181" s="1173"/>
      <c r="AG181" s="1173"/>
      <c r="AH181" s="1174"/>
      <c r="AI181" s="1175" t="s">
        <v>1135</v>
      </c>
      <c r="AJ181" s="1176"/>
      <c r="AK181" s="1177"/>
    </row>
    <row r="182" spans="1:37" ht="8.25" customHeight="1">
      <c r="A182" s="1201"/>
      <c r="B182" s="1267" t="str">
        <f>IFERROR(VLOOKUP('5簡'!$A175,作業員情報!$A$4:$AE$53,6,0),"")&amp;""</f>
        <v/>
      </c>
      <c r="C182" s="1157"/>
      <c r="D182" s="1207"/>
      <c r="E182" s="1269"/>
      <c r="F182" s="1272"/>
      <c r="G182" s="1157"/>
      <c r="H182" s="1157"/>
      <c r="I182" s="1157"/>
      <c r="J182" s="1275"/>
      <c r="K182" s="1157"/>
      <c r="L182" s="1156" t="str">
        <f>IFERROR(VLOOKUP('5簡'!$A175,作業員情報!$A$4:$AE$53,13,0),"")&amp;""</f>
        <v/>
      </c>
      <c r="M182" s="1156" t="str">
        <f>IFERROR(VLOOKUP('5簡'!$A175,作業員情報!$A$4:$AE$53,14,0),"")&amp;""</f>
        <v/>
      </c>
      <c r="N182" s="1168"/>
      <c r="O182" s="1169"/>
      <c r="P182" s="1169"/>
      <c r="Q182" s="1169"/>
      <c r="R182" s="1281"/>
      <c r="S182" s="1219"/>
      <c r="T182" s="1220"/>
      <c r="U182" s="1220"/>
      <c r="V182" s="1220"/>
      <c r="W182" s="1221"/>
      <c r="X182" s="1219"/>
      <c r="Y182" s="1220"/>
      <c r="Z182" s="1220"/>
      <c r="AA182" s="1220"/>
      <c r="AB182" s="1221"/>
      <c r="AC182" s="1175"/>
      <c r="AD182" s="1176"/>
      <c r="AE182" s="1176"/>
      <c r="AF182" s="1176"/>
      <c r="AG182" s="1176"/>
      <c r="AH182" s="1177"/>
      <c r="AI182" s="1175"/>
      <c r="AJ182" s="1176"/>
      <c r="AK182" s="1177"/>
    </row>
    <row r="183" spans="1:37" ht="8.25" customHeight="1">
      <c r="A183" s="1202"/>
      <c r="B183" s="1155"/>
      <c r="C183" s="1158"/>
      <c r="D183" s="1208"/>
      <c r="E183" s="1270"/>
      <c r="F183" s="1273"/>
      <c r="G183" s="1158"/>
      <c r="H183" s="1158"/>
      <c r="I183" s="1158"/>
      <c r="J183" s="1276"/>
      <c r="K183" s="1158"/>
      <c r="L183" s="1158"/>
      <c r="M183" s="1158"/>
      <c r="N183" s="1282"/>
      <c r="O183" s="1283"/>
      <c r="P183" s="1283"/>
      <c r="Q183" s="1283"/>
      <c r="R183" s="1284"/>
      <c r="S183" s="1277"/>
      <c r="T183" s="1278"/>
      <c r="U183" s="1278"/>
      <c r="V183" s="1278"/>
      <c r="W183" s="1279"/>
      <c r="X183" s="1277"/>
      <c r="Y183" s="1278"/>
      <c r="Z183" s="1278"/>
      <c r="AA183" s="1278"/>
      <c r="AB183" s="1279"/>
      <c r="AC183" s="1178"/>
      <c r="AD183" s="1179"/>
      <c r="AE183" s="1179"/>
      <c r="AF183" s="1179"/>
      <c r="AG183" s="1179"/>
      <c r="AH183" s="1180"/>
      <c r="AI183" s="1337"/>
      <c r="AJ183" s="1338"/>
      <c r="AK183" s="1339"/>
    </row>
    <row r="184" spans="1:37" ht="8.25" customHeight="1">
      <c r="A184" s="1200">
        <f>A178+1</f>
        <v>25</v>
      </c>
      <c r="B184" s="1265" t="str">
        <f>IFERROR(VLOOKUP('5簡'!$A181,作業員情報!$A$4:$AE$53,4,0)&amp;" "&amp;VLOOKUP('5簡'!$A181,作業員情報!$A$4:$AE$53,5,0),"")</f>
        <v xml:space="preserve"> </v>
      </c>
      <c r="C184" s="1156" t="str">
        <f>IFERROR(VLOOKUP('5簡'!$A181,作業員情報!$A$4:$AE$53,7,0),"")&amp;""</f>
        <v/>
      </c>
      <c r="D184" s="1206" t="str">
        <f>IFERROR(VLOOKUP('5簡'!$A181,作業員情報!$A$4:$AE$53,8,0),"")&amp;""</f>
        <v/>
      </c>
      <c r="E184" s="1262">
        <f>IFERROR(VLOOKUP('5簡'!$A181,作業員情報!$A$4:$AE$53,20,0),"")</f>
        <v>0</v>
      </c>
      <c r="F184" s="1262">
        <f>IFERROR(VLOOKUP('5簡'!$A181,作業員情報!$A$4:$AE$53,9,0),"")</f>
        <v>0</v>
      </c>
      <c r="G184" s="1156" t="str">
        <f>IFERROR(VLOOKUP('5簡'!$A181,作業員情報!$A$4:$AE$53,22,0)&amp;VLOOKUP('5簡'!$A181,作業員情報!$A$4:$AE$53,23,0),"")</f>
        <v/>
      </c>
      <c r="H184" s="1156" t="str">
        <f>IFERROR(VLOOKUP('5簡'!$A181,作業員情報!$A$4:$AE$53,24,0),"")&amp;""</f>
        <v/>
      </c>
      <c r="I184" s="1262">
        <f>IFERROR(VLOOKUP('5簡'!$A181,作業員情報!$A$4:$AE$53,27,0),"")</f>
        <v>0</v>
      </c>
      <c r="J184" s="1274" t="str">
        <f>IFERROR(VLOOKUP('5簡'!$A181,作業員情報!$A$4:$AE$53,29,0),"")&amp;""</f>
        <v/>
      </c>
      <c r="K184" s="1262">
        <f>IFERROR(VLOOKUP('5簡'!$A181,作業員情報!$A$4:$AE$53,30,0),"")</f>
        <v>0</v>
      </c>
      <c r="L184" s="1156" t="str">
        <f>IFERROR(VLOOKUP('5簡'!$A181,作業員情報!$A$4:$AE$53,11,0),"")&amp;""</f>
        <v/>
      </c>
      <c r="M184" s="1156" t="str">
        <f>IFERROR(VLOOKUP('5簡'!$A181,作業員情報!$A$4:$AE$53,18,0),"")&amp;""</f>
        <v/>
      </c>
      <c r="N184" s="1166" t="str">
        <f>IFERROR(VLOOKUP('5簡'!$A181,作業員情報!$A$4:$AE$53,15,0),"")&amp;""</f>
        <v/>
      </c>
      <c r="O184" s="1167"/>
      <c r="P184" s="1167"/>
      <c r="Q184" s="1167"/>
      <c r="R184" s="1280"/>
      <c r="S184" s="1216" t="str">
        <f>IFERROR(VLOOKUP('5簡'!$A181,作業員情報!$A$4:$AE$53,16,0),"")&amp;""</f>
        <v/>
      </c>
      <c r="T184" s="1217"/>
      <c r="U184" s="1217"/>
      <c r="V184" s="1217"/>
      <c r="W184" s="1218"/>
      <c r="X184" s="1216" t="str">
        <f>IFERROR(VLOOKUP('5簡'!$A181,作業員情報!$A$4:$AE$53,17,0),"")&amp;""</f>
        <v/>
      </c>
      <c r="Y184" s="1217"/>
      <c r="Z184" s="1217"/>
      <c r="AA184" s="1217"/>
      <c r="AB184" s="1218"/>
      <c r="AC184" s="1172" t="s">
        <v>890</v>
      </c>
      <c r="AD184" s="1173"/>
      <c r="AE184" s="1173"/>
      <c r="AF184" s="1173"/>
      <c r="AG184" s="1173"/>
      <c r="AH184" s="1174"/>
      <c r="AI184" s="1172" t="s">
        <v>1134</v>
      </c>
      <c r="AJ184" s="1173"/>
      <c r="AK184" s="1174"/>
    </row>
    <row r="185" spans="1:37" ht="8.25" customHeight="1">
      <c r="A185" s="1201"/>
      <c r="B185" s="1266"/>
      <c r="C185" s="1157"/>
      <c r="D185" s="1207"/>
      <c r="E185" s="1263"/>
      <c r="F185" s="1263"/>
      <c r="G185" s="1157"/>
      <c r="H185" s="1157"/>
      <c r="I185" s="1263"/>
      <c r="J185" s="1275"/>
      <c r="K185" s="1263"/>
      <c r="L185" s="1158"/>
      <c r="M185" s="1158"/>
      <c r="N185" s="1168"/>
      <c r="O185" s="1169"/>
      <c r="P185" s="1169"/>
      <c r="Q185" s="1169"/>
      <c r="R185" s="1281"/>
      <c r="S185" s="1219"/>
      <c r="T185" s="1220"/>
      <c r="U185" s="1220"/>
      <c r="V185" s="1220"/>
      <c r="W185" s="1221"/>
      <c r="X185" s="1219"/>
      <c r="Y185" s="1220"/>
      <c r="Z185" s="1220"/>
      <c r="AA185" s="1220"/>
      <c r="AB185" s="1221"/>
      <c r="AC185" s="1175"/>
      <c r="AD185" s="1176"/>
      <c r="AE185" s="1176"/>
      <c r="AF185" s="1176"/>
      <c r="AG185" s="1176"/>
      <c r="AH185" s="1177"/>
      <c r="AI185" s="1175"/>
      <c r="AJ185" s="1176"/>
      <c r="AK185" s="1177"/>
    </row>
    <row r="186" spans="1:37" ht="8.25" customHeight="1">
      <c r="A186" s="1201"/>
      <c r="B186" s="1159" t="str">
        <f>IFERROR(VLOOKUP('5簡'!$A181,作業員情報!$A$4:$AE$53,2,0)&amp;VLOOKUP('5簡'!$A181,作業員情報!$A$4:$AE$53,3,0),"")</f>
        <v/>
      </c>
      <c r="C186" s="1157"/>
      <c r="D186" s="1207"/>
      <c r="E186" s="1264"/>
      <c r="F186" s="1264"/>
      <c r="G186" s="1158"/>
      <c r="H186" s="1158"/>
      <c r="I186" s="1264"/>
      <c r="J186" s="1275"/>
      <c r="K186" s="1264"/>
      <c r="L186" s="1156" t="str">
        <f>IFERROR(VLOOKUP('5簡'!$A181,作業員情報!$A$4:$AE$53,12,0),"")&amp;""</f>
        <v/>
      </c>
      <c r="M186" s="1156" t="str">
        <f>IFERROR(VLOOKUP('5簡'!$A181,作業員情報!$A$4:$AE$53,19,0),"")&amp;""</f>
        <v/>
      </c>
      <c r="N186" s="1168"/>
      <c r="O186" s="1169"/>
      <c r="P186" s="1169"/>
      <c r="Q186" s="1169"/>
      <c r="R186" s="1281"/>
      <c r="S186" s="1219"/>
      <c r="T186" s="1220"/>
      <c r="U186" s="1220"/>
      <c r="V186" s="1220"/>
      <c r="W186" s="1221"/>
      <c r="X186" s="1219"/>
      <c r="Y186" s="1220"/>
      <c r="Z186" s="1220"/>
      <c r="AA186" s="1220"/>
      <c r="AB186" s="1221"/>
      <c r="AC186" s="1178"/>
      <c r="AD186" s="1179"/>
      <c r="AE186" s="1179"/>
      <c r="AF186" s="1179"/>
      <c r="AG186" s="1179"/>
      <c r="AH186" s="1180"/>
      <c r="AI186" s="1175"/>
      <c r="AJ186" s="1176"/>
      <c r="AK186" s="1177"/>
    </row>
    <row r="187" spans="1:37" ht="8.25" customHeight="1">
      <c r="A187" s="1201"/>
      <c r="B187" s="1160"/>
      <c r="C187" s="1157"/>
      <c r="D187" s="1207"/>
      <c r="E187" s="1268">
        <f>IFERROR(VLOOKUP('5簡'!$A181,作業員情報!$A$4:$AE$53,21,0),"")</f>
        <v>0</v>
      </c>
      <c r="F187" s="1271" t="str">
        <f ca="1">IFERROR(VLOOKUP('5簡'!$A181,作業員情報!$A$4:$AE$53,10,0),"")</f>
        <v/>
      </c>
      <c r="G187" s="1156" t="str">
        <f>IFERROR(VLOOKUP('5簡'!$A181,作業員情報!$A$4:$AE$53,25,0),"")&amp;""</f>
        <v/>
      </c>
      <c r="H187" s="1156" t="str">
        <f>IFERROR(VLOOKUP('5簡'!$A181,作業員情報!$A$4:$AE$53,26,0),"")&amp;""</f>
        <v/>
      </c>
      <c r="I187" s="1156" t="str">
        <f>IFERROR(VLOOKUP('5簡'!$A181,作業員情報!$A$4:$AE$53,28,0),"")&amp;""</f>
        <v/>
      </c>
      <c r="J187" s="1275"/>
      <c r="K187" s="1156" t="str">
        <f>IFERROR(VLOOKUP('5簡'!$A181,作業員情報!$A$4:$AE$53,31,0),"")&amp;""</f>
        <v/>
      </c>
      <c r="L187" s="1158"/>
      <c r="M187" s="1158"/>
      <c r="N187" s="1168"/>
      <c r="O187" s="1169"/>
      <c r="P187" s="1169"/>
      <c r="Q187" s="1169"/>
      <c r="R187" s="1281"/>
      <c r="S187" s="1219"/>
      <c r="T187" s="1220"/>
      <c r="U187" s="1220"/>
      <c r="V187" s="1220"/>
      <c r="W187" s="1221"/>
      <c r="X187" s="1219"/>
      <c r="Y187" s="1220"/>
      <c r="Z187" s="1220"/>
      <c r="AA187" s="1220"/>
      <c r="AB187" s="1221"/>
      <c r="AC187" s="1172" t="s">
        <v>890</v>
      </c>
      <c r="AD187" s="1173"/>
      <c r="AE187" s="1173"/>
      <c r="AF187" s="1173"/>
      <c r="AG187" s="1173"/>
      <c r="AH187" s="1174"/>
      <c r="AI187" s="1175" t="s">
        <v>1135</v>
      </c>
      <c r="AJ187" s="1176"/>
      <c r="AK187" s="1177"/>
    </row>
    <row r="188" spans="1:37" ht="8.25" customHeight="1">
      <c r="A188" s="1201"/>
      <c r="B188" s="1267" t="str">
        <f>IFERROR(VLOOKUP('5簡'!$A181,作業員情報!$A$4:$AE$53,6,0),"")&amp;""</f>
        <v/>
      </c>
      <c r="C188" s="1157"/>
      <c r="D188" s="1207"/>
      <c r="E188" s="1269"/>
      <c r="F188" s="1272"/>
      <c r="G188" s="1157"/>
      <c r="H188" s="1157"/>
      <c r="I188" s="1157"/>
      <c r="J188" s="1275"/>
      <c r="K188" s="1157"/>
      <c r="L188" s="1156" t="str">
        <f>IFERROR(VLOOKUP('5簡'!$A181,作業員情報!$A$4:$AE$53,13,0),"")&amp;""</f>
        <v/>
      </c>
      <c r="M188" s="1156" t="str">
        <f>IFERROR(VLOOKUP('5簡'!$A181,作業員情報!$A$4:$AE$53,14,0),"")&amp;""</f>
        <v/>
      </c>
      <c r="N188" s="1168"/>
      <c r="O188" s="1169"/>
      <c r="P188" s="1169"/>
      <c r="Q188" s="1169"/>
      <c r="R188" s="1281"/>
      <c r="S188" s="1219"/>
      <c r="T188" s="1220"/>
      <c r="U188" s="1220"/>
      <c r="V188" s="1220"/>
      <c r="W188" s="1221"/>
      <c r="X188" s="1219"/>
      <c r="Y188" s="1220"/>
      <c r="Z188" s="1220"/>
      <c r="AA188" s="1220"/>
      <c r="AB188" s="1221"/>
      <c r="AC188" s="1175"/>
      <c r="AD188" s="1176"/>
      <c r="AE188" s="1176"/>
      <c r="AF188" s="1176"/>
      <c r="AG188" s="1176"/>
      <c r="AH188" s="1177"/>
      <c r="AI188" s="1175"/>
      <c r="AJ188" s="1176"/>
      <c r="AK188" s="1177"/>
    </row>
    <row r="189" spans="1:37" ht="8.25" customHeight="1">
      <c r="A189" s="1202"/>
      <c r="B189" s="1155"/>
      <c r="C189" s="1158"/>
      <c r="D189" s="1208"/>
      <c r="E189" s="1270"/>
      <c r="F189" s="1273"/>
      <c r="G189" s="1158"/>
      <c r="H189" s="1158"/>
      <c r="I189" s="1158"/>
      <c r="J189" s="1276"/>
      <c r="K189" s="1158"/>
      <c r="L189" s="1158"/>
      <c r="M189" s="1158"/>
      <c r="N189" s="1282"/>
      <c r="O189" s="1283"/>
      <c r="P189" s="1283"/>
      <c r="Q189" s="1283"/>
      <c r="R189" s="1284"/>
      <c r="S189" s="1277"/>
      <c r="T189" s="1278"/>
      <c r="U189" s="1278"/>
      <c r="V189" s="1278"/>
      <c r="W189" s="1279"/>
      <c r="X189" s="1277"/>
      <c r="Y189" s="1278"/>
      <c r="Z189" s="1278"/>
      <c r="AA189" s="1278"/>
      <c r="AB189" s="1279"/>
      <c r="AC189" s="1178"/>
      <c r="AD189" s="1179"/>
      <c r="AE189" s="1179"/>
      <c r="AF189" s="1179"/>
      <c r="AG189" s="1179"/>
      <c r="AH189" s="1180"/>
      <c r="AI189" s="1337"/>
      <c r="AJ189" s="1338"/>
      <c r="AK189" s="1339"/>
    </row>
    <row r="190" spans="1:37" ht="8.25" customHeight="1">
      <c r="A190" s="1200">
        <f>A184+1</f>
        <v>26</v>
      </c>
      <c r="B190" s="1265" t="str">
        <f>IFERROR(VLOOKUP('5簡'!$A187,作業員情報!$A$4:$AE$53,4,0)&amp;" "&amp;VLOOKUP('5簡'!$A187,作業員情報!$A$4:$AE$53,5,0),"")</f>
        <v xml:space="preserve"> </v>
      </c>
      <c r="C190" s="1156" t="str">
        <f>IFERROR(VLOOKUP('5簡'!$A187,作業員情報!$A$4:$AE$53,7,0),"")&amp;""</f>
        <v/>
      </c>
      <c r="D190" s="1206" t="str">
        <f>IFERROR(VLOOKUP('5簡'!$A187,作業員情報!$A$4:$AE$53,8,0),"")&amp;""</f>
        <v/>
      </c>
      <c r="E190" s="1262">
        <f>IFERROR(VLOOKUP('5簡'!$A187,作業員情報!$A$4:$AE$53,20,0),"")</f>
        <v>0</v>
      </c>
      <c r="F190" s="1262">
        <f>IFERROR(VLOOKUP('5簡'!$A187,作業員情報!$A$4:$AE$53,9,0),"")</f>
        <v>0</v>
      </c>
      <c r="G190" s="1156" t="str">
        <f>IFERROR(VLOOKUP('5簡'!$A187,作業員情報!$A$4:$AE$53,22,0)&amp;VLOOKUP('5簡'!$A187,作業員情報!$A$4:$AE$53,23,0),"")</f>
        <v/>
      </c>
      <c r="H190" s="1156" t="str">
        <f>IFERROR(VLOOKUP('5簡'!$A187,作業員情報!$A$4:$AE$53,24,0),"")&amp;""</f>
        <v/>
      </c>
      <c r="I190" s="1262">
        <f>IFERROR(VLOOKUP('5簡'!$A187,作業員情報!$A$4:$AE$53,27,0),"")</f>
        <v>0</v>
      </c>
      <c r="J190" s="1274" t="str">
        <f>IFERROR(VLOOKUP('5簡'!$A187,作業員情報!$A$4:$AE$53,29,0),"")&amp;""</f>
        <v/>
      </c>
      <c r="K190" s="1262">
        <f>IFERROR(VLOOKUP('5簡'!$A187,作業員情報!$A$4:$AE$53,30,0),"")</f>
        <v>0</v>
      </c>
      <c r="L190" s="1156" t="str">
        <f>IFERROR(VLOOKUP('5簡'!$A187,作業員情報!$A$4:$AE$53,11,0),"")&amp;""</f>
        <v/>
      </c>
      <c r="M190" s="1156" t="str">
        <f>IFERROR(VLOOKUP('5簡'!$A187,作業員情報!$A$4:$AE$53,18,0),"")&amp;""</f>
        <v/>
      </c>
      <c r="N190" s="1166" t="str">
        <f>IFERROR(VLOOKUP('5簡'!$A187,作業員情報!$A$4:$AE$53,15,0),"")&amp;""</f>
        <v/>
      </c>
      <c r="O190" s="1167"/>
      <c r="P190" s="1167"/>
      <c r="Q190" s="1167"/>
      <c r="R190" s="1280"/>
      <c r="S190" s="1216" t="str">
        <f>IFERROR(VLOOKUP('5簡'!$A187,作業員情報!$A$4:$AE$53,16,0),"")&amp;""</f>
        <v/>
      </c>
      <c r="T190" s="1217"/>
      <c r="U190" s="1217"/>
      <c r="V190" s="1217"/>
      <c r="W190" s="1218"/>
      <c r="X190" s="1216" t="str">
        <f>IFERROR(VLOOKUP('5簡'!$A187,作業員情報!$A$4:$AE$53,17,0),"")&amp;""</f>
        <v/>
      </c>
      <c r="Y190" s="1217"/>
      <c r="Z190" s="1217"/>
      <c r="AA190" s="1217"/>
      <c r="AB190" s="1218"/>
      <c r="AC190" s="1172" t="s">
        <v>890</v>
      </c>
      <c r="AD190" s="1173"/>
      <c r="AE190" s="1173"/>
      <c r="AF190" s="1173"/>
      <c r="AG190" s="1173"/>
      <c r="AH190" s="1174"/>
      <c r="AI190" s="1172" t="s">
        <v>1134</v>
      </c>
      <c r="AJ190" s="1173"/>
      <c r="AK190" s="1174"/>
    </row>
    <row r="191" spans="1:37" ht="8.25" customHeight="1">
      <c r="A191" s="1201"/>
      <c r="B191" s="1266"/>
      <c r="C191" s="1157"/>
      <c r="D191" s="1207"/>
      <c r="E191" s="1263"/>
      <c r="F191" s="1263"/>
      <c r="G191" s="1157"/>
      <c r="H191" s="1157"/>
      <c r="I191" s="1263"/>
      <c r="J191" s="1275"/>
      <c r="K191" s="1263"/>
      <c r="L191" s="1158"/>
      <c r="M191" s="1158"/>
      <c r="N191" s="1168"/>
      <c r="O191" s="1169"/>
      <c r="P191" s="1169"/>
      <c r="Q191" s="1169"/>
      <c r="R191" s="1281"/>
      <c r="S191" s="1219"/>
      <c r="T191" s="1220"/>
      <c r="U191" s="1220"/>
      <c r="V191" s="1220"/>
      <c r="W191" s="1221"/>
      <c r="X191" s="1219"/>
      <c r="Y191" s="1220"/>
      <c r="Z191" s="1220"/>
      <c r="AA191" s="1220"/>
      <c r="AB191" s="1221"/>
      <c r="AC191" s="1175"/>
      <c r="AD191" s="1176"/>
      <c r="AE191" s="1176"/>
      <c r="AF191" s="1176"/>
      <c r="AG191" s="1176"/>
      <c r="AH191" s="1177"/>
      <c r="AI191" s="1175"/>
      <c r="AJ191" s="1176"/>
      <c r="AK191" s="1177"/>
    </row>
    <row r="192" spans="1:37" ht="8.25" customHeight="1">
      <c r="A192" s="1201"/>
      <c r="B192" s="1159" t="str">
        <f>IFERROR(VLOOKUP('5簡'!$A187,作業員情報!$A$4:$AE$53,2,0)&amp;VLOOKUP('5簡'!$A187,作業員情報!$A$4:$AE$53,3,0),"")</f>
        <v/>
      </c>
      <c r="C192" s="1157"/>
      <c r="D192" s="1207"/>
      <c r="E192" s="1264"/>
      <c r="F192" s="1264"/>
      <c r="G192" s="1158"/>
      <c r="H192" s="1158"/>
      <c r="I192" s="1264"/>
      <c r="J192" s="1275"/>
      <c r="K192" s="1264"/>
      <c r="L192" s="1156" t="str">
        <f>IFERROR(VLOOKUP('5簡'!$A187,作業員情報!$A$4:$AE$53,12,0),"")&amp;""</f>
        <v/>
      </c>
      <c r="M192" s="1156" t="str">
        <f>IFERROR(VLOOKUP('5簡'!$A187,作業員情報!$A$4:$AE$53,19,0),"")&amp;""</f>
        <v/>
      </c>
      <c r="N192" s="1168"/>
      <c r="O192" s="1169"/>
      <c r="P192" s="1169"/>
      <c r="Q192" s="1169"/>
      <c r="R192" s="1281"/>
      <c r="S192" s="1219"/>
      <c r="T192" s="1220"/>
      <c r="U192" s="1220"/>
      <c r="V192" s="1220"/>
      <c r="W192" s="1221"/>
      <c r="X192" s="1219"/>
      <c r="Y192" s="1220"/>
      <c r="Z192" s="1220"/>
      <c r="AA192" s="1220"/>
      <c r="AB192" s="1221"/>
      <c r="AC192" s="1178"/>
      <c r="AD192" s="1179"/>
      <c r="AE192" s="1179"/>
      <c r="AF192" s="1179"/>
      <c r="AG192" s="1179"/>
      <c r="AH192" s="1180"/>
      <c r="AI192" s="1175"/>
      <c r="AJ192" s="1176"/>
      <c r="AK192" s="1177"/>
    </row>
    <row r="193" spans="1:37" ht="8.25" customHeight="1">
      <c r="A193" s="1201"/>
      <c r="B193" s="1160"/>
      <c r="C193" s="1157"/>
      <c r="D193" s="1207"/>
      <c r="E193" s="1268">
        <f>IFERROR(VLOOKUP('5簡'!$A187,作業員情報!$A$4:$AE$53,21,0),"")</f>
        <v>0</v>
      </c>
      <c r="F193" s="1271" t="str">
        <f ca="1">IFERROR(VLOOKUP('5簡'!$A187,作業員情報!$A$4:$AE$53,10,0),"")</f>
        <v/>
      </c>
      <c r="G193" s="1156" t="str">
        <f>IFERROR(VLOOKUP('5簡'!$A187,作業員情報!$A$4:$AE$53,25,0),"")&amp;""</f>
        <v/>
      </c>
      <c r="H193" s="1156" t="str">
        <f>IFERROR(VLOOKUP('5簡'!$A187,作業員情報!$A$4:$AE$53,26,0),"")&amp;""</f>
        <v/>
      </c>
      <c r="I193" s="1156" t="str">
        <f>IFERROR(VLOOKUP('5簡'!$A187,作業員情報!$A$4:$AE$53,28,0),"")&amp;""</f>
        <v/>
      </c>
      <c r="J193" s="1275"/>
      <c r="K193" s="1156" t="str">
        <f>IFERROR(VLOOKUP('5簡'!$A187,作業員情報!$A$4:$AE$53,31,0),"")&amp;""</f>
        <v/>
      </c>
      <c r="L193" s="1158"/>
      <c r="M193" s="1158"/>
      <c r="N193" s="1168"/>
      <c r="O193" s="1169"/>
      <c r="P193" s="1169"/>
      <c r="Q193" s="1169"/>
      <c r="R193" s="1281"/>
      <c r="S193" s="1219"/>
      <c r="T193" s="1220"/>
      <c r="U193" s="1220"/>
      <c r="V193" s="1220"/>
      <c r="W193" s="1221"/>
      <c r="X193" s="1219"/>
      <c r="Y193" s="1220"/>
      <c r="Z193" s="1220"/>
      <c r="AA193" s="1220"/>
      <c r="AB193" s="1221"/>
      <c r="AC193" s="1172" t="s">
        <v>890</v>
      </c>
      <c r="AD193" s="1173"/>
      <c r="AE193" s="1173"/>
      <c r="AF193" s="1173"/>
      <c r="AG193" s="1173"/>
      <c r="AH193" s="1174"/>
      <c r="AI193" s="1175" t="s">
        <v>1135</v>
      </c>
      <c r="AJ193" s="1176"/>
      <c r="AK193" s="1177"/>
    </row>
    <row r="194" spans="1:37" ht="8.25" customHeight="1">
      <c r="A194" s="1201"/>
      <c r="B194" s="1267" t="str">
        <f>IFERROR(VLOOKUP('5簡'!$A187,作業員情報!$A$4:$AE$53,6,0),"")&amp;""</f>
        <v/>
      </c>
      <c r="C194" s="1157"/>
      <c r="D194" s="1207"/>
      <c r="E194" s="1269"/>
      <c r="F194" s="1272"/>
      <c r="G194" s="1157"/>
      <c r="H194" s="1157"/>
      <c r="I194" s="1157"/>
      <c r="J194" s="1275"/>
      <c r="K194" s="1157"/>
      <c r="L194" s="1156" t="str">
        <f>IFERROR(VLOOKUP('5簡'!$A187,作業員情報!$A$4:$AE$53,13,0),"")&amp;""</f>
        <v/>
      </c>
      <c r="M194" s="1156" t="str">
        <f>IFERROR(VLOOKUP('5簡'!$A187,作業員情報!$A$4:$AE$53,14,0),"")&amp;""</f>
        <v/>
      </c>
      <c r="N194" s="1168"/>
      <c r="O194" s="1169"/>
      <c r="P194" s="1169"/>
      <c r="Q194" s="1169"/>
      <c r="R194" s="1281"/>
      <c r="S194" s="1219"/>
      <c r="T194" s="1220"/>
      <c r="U194" s="1220"/>
      <c r="V194" s="1220"/>
      <c r="W194" s="1221"/>
      <c r="X194" s="1219"/>
      <c r="Y194" s="1220"/>
      <c r="Z194" s="1220"/>
      <c r="AA194" s="1220"/>
      <c r="AB194" s="1221"/>
      <c r="AC194" s="1175"/>
      <c r="AD194" s="1176"/>
      <c r="AE194" s="1176"/>
      <c r="AF194" s="1176"/>
      <c r="AG194" s="1176"/>
      <c r="AH194" s="1177"/>
      <c r="AI194" s="1175"/>
      <c r="AJ194" s="1176"/>
      <c r="AK194" s="1177"/>
    </row>
    <row r="195" spans="1:37" ht="8.25" customHeight="1">
      <c r="A195" s="1202"/>
      <c r="B195" s="1155"/>
      <c r="C195" s="1158"/>
      <c r="D195" s="1208"/>
      <c r="E195" s="1270"/>
      <c r="F195" s="1273"/>
      <c r="G195" s="1158"/>
      <c r="H195" s="1158"/>
      <c r="I195" s="1158"/>
      <c r="J195" s="1276"/>
      <c r="K195" s="1158"/>
      <c r="L195" s="1158"/>
      <c r="M195" s="1158"/>
      <c r="N195" s="1282"/>
      <c r="O195" s="1283"/>
      <c r="P195" s="1283"/>
      <c r="Q195" s="1283"/>
      <c r="R195" s="1284"/>
      <c r="S195" s="1277"/>
      <c r="T195" s="1278"/>
      <c r="U195" s="1278"/>
      <c r="V195" s="1278"/>
      <c r="W195" s="1279"/>
      <c r="X195" s="1277"/>
      <c r="Y195" s="1278"/>
      <c r="Z195" s="1278"/>
      <c r="AA195" s="1278"/>
      <c r="AB195" s="1279"/>
      <c r="AC195" s="1178"/>
      <c r="AD195" s="1179"/>
      <c r="AE195" s="1179"/>
      <c r="AF195" s="1179"/>
      <c r="AG195" s="1179"/>
      <c r="AH195" s="1180"/>
      <c r="AI195" s="1337"/>
      <c r="AJ195" s="1338"/>
      <c r="AK195" s="1339"/>
    </row>
    <row r="196" spans="1:37" ht="8.25" customHeight="1">
      <c r="A196" s="1200">
        <f>A190+1</f>
        <v>27</v>
      </c>
      <c r="B196" s="1265" t="str">
        <f>IFERROR(VLOOKUP('5簡'!$A193,作業員情報!$A$4:$AE$53,4,0)&amp;" "&amp;VLOOKUP('5簡'!$A193,作業員情報!$A$4:$AE$53,5,0),"")</f>
        <v xml:space="preserve"> </v>
      </c>
      <c r="C196" s="1156" t="str">
        <f>IFERROR(VLOOKUP('5簡'!$A193,作業員情報!$A$4:$AE$53,7,0),"")&amp;""</f>
        <v/>
      </c>
      <c r="D196" s="1206" t="str">
        <f>IFERROR(VLOOKUP('5簡'!$A193,作業員情報!$A$4:$AE$53,8,0),"")&amp;""</f>
        <v/>
      </c>
      <c r="E196" s="1262">
        <f>IFERROR(VLOOKUP('5簡'!$A193,作業員情報!$A$4:$AE$53,20,0),"")</f>
        <v>0</v>
      </c>
      <c r="F196" s="1262">
        <f>IFERROR(VLOOKUP('5簡'!$A193,作業員情報!$A$4:$AE$53,9,0),"")</f>
        <v>0</v>
      </c>
      <c r="G196" s="1156" t="str">
        <f>IFERROR(VLOOKUP('5簡'!$A193,作業員情報!$A$4:$AE$53,22,0)&amp;VLOOKUP('5簡'!$A193,作業員情報!$A$4:$AE$53,23,0),"")</f>
        <v/>
      </c>
      <c r="H196" s="1156" t="str">
        <f>IFERROR(VLOOKUP('5簡'!$A193,作業員情報!$A$4:$AE$53,24,0),"")&amp;""</f>
        <v/>
      </c>
      <c r="I196" s="1262">
        <f>IFERROR(VLOOKUP('5簡'!$A193,作業員情報!$A$4:$AE$53,27,0),"")</f>
        <v>0</v>
      </c>
      <c r="J196" s="1274" t="str">
        <f>IFERROR(VLOOKUP('5簡'!$A193,作業員情報!$A$4:$AE$53,29,0),"")&amp;""</f>
        <v/>
      </c>
      <c r="K196" s="1262">
        <f>IFERROR(VLOOKUP('5簡'!$A193,作業員情報!$A$4:$AE$53,30,0),"")</f>
        <v>0</v>
      </c>
      <c r="L196" s="1156" t="str">
        <f>IFERROR(VLOOKUP('5簡'!$A193,作業員情報!$A$4:$AE$53,11,0),"")&amp;""</f>
        <v/>
      </c>
      <c r="M196" s="1156" t="str">
        <f>IFERROR(VLOOKUP('5簡'!$A193,作業員情報!$A$4:$AE$53,18,0),"")&amp;""</f>
        <v/>
      </c>
      <c r="N196" s="1166" t="str">
        <f>IFERROR(VLOOKUP('5簡'!$A193,作業員情報!$A$4:$AE$53,15,0),"")&amp;""</f>
        <v/>
      </c>
      <c r="O196" s="1167"/>
      <c r="P196" s="1167"/>
      <c r="Q196" s="1167"/>
      <c r="R196" s="1280"/>
      <c r="S196" s="1216" t="str">
        <f>IFERROR(VLOOKUP('5簡'!$A193,作業員情報!$A$4:$AE$53,16,0),"")&amp;""</f>
        <v/>
      </c>
      <c r="T196" s="1217"/>
      <c r="U196" s="1217"/>
      <c r="V196" s="1217"/>
      <c r="W196" s="1218"/>
      <c r="X196" s="1216" t="str">
        <f>IFERROR(VLOOKUP('5簡'!$A193,作業員情報!$A$4:$AE$53,17,0),"")&amp;""</f>
        <v/>
      </c>
      <c r="Y196" s="1217"/>
      <c r="Z196" s="1217"/>
      <c r="AA196" s="1217"/>
      <c r="AB196" s="1218"/>
      <c r="AC196" s="1172" t="s">
        <v>890</v>
      </c>
      <c r="AD196" s="1173"/>
      <c r="AE196" s="1173"/>
      <c r="AF196" s="1173"/>
      <c r="AG196" s="1173"/>
      <c r="AH196" s="1174"/>
      <c r="AI196" s="1172" t="s">
        <v>1134</v>
      </c>
      <c r="AJ196" s="1173"/>
      <c r="AK196" s="1174"/>
    </row>
    <row r="197" spans="1:37" ht="8.25" customHeight="1">
      <c r="A197" s="1201"/>
      <c r="B197" s="1266"/>
      <c r="C197" s="1157"/>
      <c r="D197" s="1207"/>
      <c r="E197" s="1263"/>
      <c r="F197" s="1263"/>
      <c r="G197" s="1157"/>
      <c r="H197" s="1157"/>
      <c r="I197" s="1263"/>
      <c r="J197" s="1275"/>
      <c r="K197" s="1263"/>
      <c r="L197" s="1158"/>
      <c r="M197" s="1158"/>
      <c r="N197" s="1168"/>
      <c r="O197" s="1169"/>
      <c r="P197" s="1169"/>
      <c r="Q197" s="1169"/>
      <c r="R197" s="1281"/>
      <c r="S197" s="1219"/>
      <c r="T197" s="1220"/>
      <c r="U197" s="1220"/>
      <c r="V197" s="1220"/>
      <c r="W197" s="1221"/>
      <c r="X197" s="1219"/>
      <c r="Y197" s="1220"/>
      <c r="Z197" s="1220"/>
      <c r="AA197" s="1220"/>
      <c r="AB197" s="1221"/>
      <c r="AC197" s="1175"/>
      <c r="AD197" s="1176"/>
      <c r="AE197" s="1176"/>
      <c r="AF197" s="1176"/>
      <c r="AG197" s="1176"/>
      <c r="AH197" s="1177"/>
      <c r="AI197" s="1175"/>
      <c r="AJ197" s="1176"/>
      <c r="AK197" s="1177"/>
    </row>
    <row r="198" spans="1:37" ht="8.25" customHeight="1">
      <c r="A198" s="1201"/>
      <c r="B198" s="1159" t="str">
        <f>IFERROR(VLOOKUP('5簡'!$A193,作業員情報!$A$4:$AE$53,2,0)&amp;VLOOKUP('5簡'!$A193,作業員情報!$A$4:$AE$53,3,0),"")</f>
        <v/>
      </c>
      <c r="C198" s="1157"/>
      <c r="D198" s="1207"/>
      <c r="E198" s="1264"/>
      <c r="F198" s="1264"/>
      <c r="G198" s="1158"/>
      <c r="H198" s="1158"/>
      <c r="I198" s="1264"/>
      <c r="J198" s="1275"/>
      <c r="K198" s="1264"/>
      <c r="L198" s="1156" t="str">
        <f>IFERROR(VLOOKUP('5簡'!$A193,作業員情報!$A$4:$AE$53,12,0),"")&amp;""</f>
        <v/>
      </c>
      <c r="M198" s="1156" t="str">
        <f>IFERROR(VLOOKUP('5簡'!$A193,作業員情報!$A$4:$AE$53,19,0),"")&amp;""</f>
        <v/>
      </c>
      <c r="N198" s="1168"/>
      <c r="O198" s="1169"/>
      <c r="P198" s="1169"/>
      <c r="Q198" s="1169"/>
      <c r="R198" s="1281"/>
      <c r="S198" s="1219"/>
      <c r="T198" s="1220"/>
      <c r="U198" s="1220"/>
      <c r="V198" s="1220"/>
      <c r="W198" s="1221"/>
      <c r="X198" s="1219"/>
      <c r="Y198" s="1220"/>
      <c r="Z198" s="1220"/>
      <c r="AA198" s="1220"/>
      <c r="AB198" s="1221"/>
      <c r="AC198" s="1178"/>
      <c r="AD198" s="1179"/>
      <c r="AE198" s="1179"/>
      <c r="AF198" s="1179"/>
      <c r="AG198" s="1179"/>
      <c r="AH198" s="1180"/>
      <c r="AI198" s="1175"/>
      <c r="AJ198" s="1176"/>
      <c r="AK198" s="1177"/>
    </row>
    <row r="199" spans="1:37" ht="8.25" customHeight="1">
      <c r="A199" s="1201"/>
      <c r="B199" s="1160"/>
      <c r="C199" s="1157"/>
      <c r="D199" s="1207"/>
      <c r="E199" s="1268">
        <f>IFERROR(VLOOKUP('5簡'!$A193,作業員情報!$A$4:$AE$53,21,0),"")</f>
        <v>0</v>
      </c>
      <c r="F199" s="1271" t="str">
        <f ca="1">IFERROR(VLOOKUP('5簡'!$A193,作業員情報!$A$4:$AE$53,10,0),"")</f>
        <v/>
      </c>
      <c r="G199" s="1156" t="str">
        <f>IFERROR(VLOOKUP('5簡'!$A193,作業員情報!$A$4:$AE$53,25,0),"")&amp;""</f>
        <v/>
      </c>
      <c r="H199" s="1156" t="str">
        <f>IFERROR(VLOOKUP('5簡'!$A193,作業員情報!$A$4:$AE$53,26,0),"")&amp;""</f>
        <v/>
      </c>
      <c r="I199" s="1156" t="str">
        <f>IFERROR(VLOOKUP('5簡'!$A193,作業員情報!$A$4:$AE$53,28,0),"")&amp;""</f>
        <v/>
      </c>
      <c r="J199" s="1275"/>
      <c r="K199" s="1156" t="str">
        <f>IFERROR(VLOOKUP('5簡'!$A193,作業員情報!$A$4:$AE$53,31,0),"")&amp;""</f>
        <v/>
      </c>
      <c r="L199" s="1158"/>
      <c r="M199" s="1158"/>
      <c r="N199" s="1168"/>
      <c r="O199" s="1169"/>
      <c r="P199" s="1169"/>
      <c r="Q199" s="1169"/>
      <c r="R199" s="1281"/>
      <c r="S199" s="1219"/>
      <c r="T199" s="1220"/>
      <c r="U199" s="1220"/>
      <c r="V199" s="1220"/>
      <c r="W199" s="1221"/>
      <c r="X199" s="1219"/>
      <c r="Y199" s="1220"/>
      <c r="Z199" s="1220"/>
      <c r="AA199" s="1220"/>
      <c r="AB199" s="1221"/>
      <c r="AC199" s="1172" t="s">
        <v>890</v>
      </c>
      <c r="AD199" s="1173"/>
      <c r="AE199" s="1173"/>
      <c r="AF199" s="1173"/>
      <c r="AG199" s="1173"/>
      <c r="AH199" s="1174"/>
      <c r="AI199" s="1175" t="s">
        <v>1135</v>
      </c>
      <c r="AJ199" s="1176"/>
      <c r="AK199" s="1177"/>
    </row>
    <row r="200" spans="1:37" ht="8.25" customHeight="1">
      <c r="A200" s="1201"/>
      <c r="B200" s="1267" t="str">
        <f>IFERROR(VLOOKUP('5簡'!$A193,作業員情報!$A$4:$AE$53,6,0),"")&amp;""</f>
        <v/>
      </c>
      <c r="C200" s="1157"/>
      <c r="D200" s="1207"/>
      <c r="E200" s="1269"/>
      <c r="F200" s="1272"/>
      <c r="G200" s="1157"/>
      <c r="H200" s="1157"/>
      <c r="I200" s="1157"/>
      <c r="J200" s="1275"/>
      <c r="K200" s="1157"/>
      <c r="L200" s="1156" t="str">
        <f>IFERROR(VLOOKUP('5簡'!$A193,作業員情報!$A$4:$AE$53,13,0),"")&amp;""</f>
        <v/>
      </c>
      <c r="M200" s="1156" t="str">
        <f>IFERROR(VLOOKUP('5簡'!$A193,作業員情報!$A$4:$AE$53,14,0),"")&amp;""</f>
        <v/>
      </c>
      <c r="N200" s="1168"/>
      <c r="O200" s="1169"/>
      <c r="P200" s="1169"/>
      <c r="Q200" s="1169"/>
      <c r="R200" s="1281"/>
      <c r="S200" s="1219"/>
      <c r="T200" s="1220"/>
      <c r="U200" s="1220"/>
      <c r="V200" s="1220"/>
      <c r="W200" s="1221"/>
      <c r="X200" s="1219"/>
      <c r="Y200" s="1220"/>
      <c r="Z200" s="1220"/>
      <c r="AA200" s="1220"/>
      <c r="AB200" s="1221"/>
      <c r="AC200" s="1175"/>
      <c r="AD200" s="1176"/>
      <c r="AE200" s="1176"/>
      <c r="AF200" s="1176"/>
      <c r="AG200" s="1176"/>
      <c r="AH200" s="1177"/>
      <c r="AI200" s="1175"/>
      <c r="AJ200" s="1176"/>
      <c r="AK200" s="1177"/>
    </row>
    <row r="201" spans="1:37" ht="8.25" customHeight="1">
      <c r="A201" s="1202"/>
      <c r="B201" s="1155"/>
      <c r="C201" s="1158"/>
      <c r="D201" s="1208"/>
      <c r="E201" s="1270"/>
      <c r="F201" s="1273"/>
      <c r="G201" s="1158"/>
      <c r="H201" s="1158"/>
      <c r="I201" s="1158"/>
      <c r="J201" s="1276"/>
      <c r="K201" s="1158"/>
      <c r="L201" s="1158"/>
      <c r="M201" s="1158"/>
      <c r="N201" s="1282"/>
      <c r="O201" s="1283"/>
      <c r="P201" s="1283"/>
      <c r="Q201" s="1283"/>
      <c r="R201" s="1284"/>
      <c r="S201" s="1277"/>
      <c r="T201" s="1278"/>
      <c r="U201" s="1278"/>
      <c r="V201" s="1278"/>
      <c r="W201" s="1279"/>
      <c r="X201" s="1277"/>
      <c r="Y201" s="1278"/>
      <c r="Z201" s="1278"/>
      <c r="AA201" s="1278"/>
      <c r="AB201" s="1279"/>
      <c r="AC201" s="1178"/>
      <c r="AD201" s="1179"/>
      <c r="AE201" s="1179"/>
      <c r="AF201" s="1179"/>
      <c r="AG201" s="1179"/>
      <c r="AH201" s="1180"/>
      <c r="AI201" s="1337"/>
      <c r="AJ201" s="1338"/>
      <c r="AK201" s="1339"/>
    </row>
    <row r="202" spans="1:37" ht="8.25" customHeight="1">
      <c r="A202" s="1200">
        <f>A196+1</f>
        <v>28</v>
      </c>
      <c r="B202" s="1265" t="str">
        <f>IFERROR(VLOOKUP('5簡'!$A199,作業員情報!$A$4:$AE$53,4,0)&amp;" "&amp;VLOOKUP('5簡'!$A199,作業員情報!$A$4:$AE$53,5,0),"")</f>
        <v xml:space="preserve"> </v>
      </c>
      <c r="C202" s="1156" t="str">
        <f>IFERROR(VLOOKUP('5簡'!$A199,作業員情報!$A$4:$AE$53,7,0),"")&amp;""</f>
        <v/>
      </c>
      <c r="D202" s="1206" t="str">
        <f>IFERROR(VLOOKUP('5簡'!$A199,作業員情報!$A$4:$AE$53,8,0),"")&amp;""</f>
        <v/>
      </c>
      <c r="E202" s="1262">
        <f>IFERROR(VLOOKUP('5簡'!$A199,作業員情報!$A$4:$AE$53,20,0),"")</f>
        <v>0</v>
      </c>
      <c r="F202" s="1262">
        <f>IFERROR(VLOOKUP('5簡'!$A199,作業員情報!$A$4:$AE$53,9,0),"")</f>
        <v>0</v>
      </c>
      <c r="G202" s="1156" t="str">
        <f>IFERROR(VLOOKUP('5簡'!$A199,作業員情報!$A$4:$AE$53,22,0)&amp;VLOOKUP('5簡'!$A199,作業員情報!$A$4:$AE$53,23,0),"")</f>
        <v/>
      </c>
      <c r="H202" s="1156" t="str">
        <f>IFERROR(VLOOKUP('5簡'!$A199,作業員情報!$A$4:$AE$53,24,0),"")&amp;""</f>
        <v/>
      </c>
      <c r="I202" s="1262">
        <f>IFERROR(VLOOKUP('5簡'!$A199,作業員情報!$A$4:$AE$53,27,0),"")</f>
        <v>0</v>
      </c>
      <c r="J202" s="1274" t="str">
        <f>IFERROR(VLOOKUP('5簡'!$A199,作業員情報!$A$4:$AE$53,29,0),"")&amp;""</f>
        <v/>
      </c>
      <c r="K202" s="1262">
        <f>IFERROR(VLOOKUP('5簡'!$A199,作業員情報!$A$4:$AE$53,30,0),"")</f>
        <v>0</v>
      </c>
      <c r="L202" s="1156" t="str">
        <f>IFERROR(VLOOKUP('5簡'!$A199,作業員情報!$A$4:$AE$53,11,0),"")&amp;""</f>
        <v/>
      </c>
      <c r="M202" s="1156" t="str">
        <f>IFERROR(VLOOKUP('5簡'!$A199,作業員情報!$A$4:$AE$53,18,0),"")&amp;""</f>
        <v/>
      </c>
      <c r="N202" s="1166" t="str">
        <f>IFERROR(VLOOKUP('5簡'!$A199,作業員情報!$A$4:$AE$53,15,0),"")&amp;""</f>
        <v/>
      </c>
      <c r="O202" s="1167"/>
      <c r="P202" s="1167"/>
      <c r="Q202" s="1167"/>
      <c r="R202" s="1280"/>
      <c r="S202" s="1216" t="str">
        <f>IFERROR(VLOOKUP('5簡'!$A199,作業員情報!$A$4:$AE$53,16,0),"")&amp;""</f>
        <v/>
      </c>
      <c r="T202" s="1217"/>
      <c r="U202" s="1217"/>
      <c r="V202" s="1217"/>
      <c r="W202" s="1218"/>
      <c r="X202" s="1216" t="str">
        <f>IFERROR(VLOOKUP('5簡'!$A199,作業員情報!$A$4:$AE$53,17,0),"")&amp;""</f>
        <v/>
      </c>
      <c r="Y202" s="1217"/>
      <c r="Z202" s="1217"/>
      <c r="AA202" s="1217"/>
      <c r="AB202" s="1218"/>
      <c r="AC202" s="1172" t="s">
        <v>890</v>
      </c>
      <c r="AD202" s="1173"/>
      <c r="AE202" s="1173"/>
      <c r="AF202" s="1173"/>
      <c r="AG202" s="1173"/>
      <c r="AH202" s="1174"/>
      <c r="AI202" s="1172" t="s">
        <v>1134</v>
      </c>
      <c r="AJ202" s="1173"/>
      <c r="AK202" s="1174"/>
    </row>
    <row r="203" spans="1:37" ht="8.25" customHeight="1">
      <c r="A203" s="1201"/>
      <c r="B203" s="1266"/>
      <c r="C203" s="1157"/>
      <c r="D203" s="1207"/>
      <c r="E203" s="1263"/>
      <c r="F203" s="1263"/>
      <c r="G203" s="1157"/>
      <c r="H203" s="1157"/>
      <c r="I203" s="1263"/>
      <c r="J203" s="1275"/>
      <c r="K203" s="1263"/>
      <c r="L203" s="1158"/>
      <c r="M203" s="1158"/>
      <c r="N203" s="1168"/>
      <c r="O203" s="1169"/>
      <c r="P203" s="1169"/>
      <c r="Q203" s="1169"/>
      <c r="R203" s="1281"/>
      <c r="S203" s="1219"/>
      <c r="T203" s="1220"/>
      <c r="U203" s="1220"/>
      <c r="V203" s="1220"/>
      <c r="W203" s="1221"/>
      <c r="X203" s="1219"/>
      <c r="Y203" s="1220"/>
      <c r="Z203" s="1220"/>
      <c r="AA203" s="1220"/>
      <c r="AB203" s="1221"/>
      <c r="AC203" s="1175"/>
      <c r="AD203" s="1176"/>
      <c r="AE203" s="1176"/>
      <c r="AF203" s="1176"/>
      <c r="AG203" s="1176"/>
      <c r="AH203" s="1177"/>
      <c r="AI203" s="1175"/>
      <c r="AJ203" s="1176"/>
      <c r="AK203" s="1177"/>
    </row>
    <row r="204" spans="1:37" ht="8.25" customHeight="1">
      <c r="A204" s="1201"/>
      <c r="B204" s="1159" t="str">
        <f>IFERROR(VLOOKUP('5簡'!$A199,作業員情報!$A$4:$AE$53,2,0)&amp;VLOOKUP('5簡'!$A199,作業員情報!$A$4:$AE$53,3,0),"")</f>
        <v/>
      </c>
      <c r="C204" s="1157"/>
      <c r="D204" s="1207"/>
      <c r="E204" s="1264"/>
      <c r="F204" s="1264"/>
      <c r="G204" s="1158"/>
      <c r="H204" s="1158"/>
      <c r="I204" s="1264"/>
      <c r="J204" s="1275"/>
      <c r="K204" s="1264"/>
      <c r="L204" s="1156" t="str">
        <f>IFERROR(VLOOKUP('5簡'!$A199,作業員情報!$A$4:$AE$53,12,0),"")&amp;""</f>
        <v/>
      </c>
      <c r="M204" s="1156" t="str">
        <f>IFERROR(VLOOKUP('5簡'!$A199,作業員情報!$A$4:$AE$53,19,0),"")&amp;""</f>
        <v/>
      </c>
      <c r="N204" s="1168"/>
      <c r="O204" s="1169"/>
      <c r="P204" s="1169"/>
      <c r="Q204" s="1169"/>
      <c r="R204" s="1281"/>
      <c r="S204" s="1219"/>
      <c r="T204" s="1220"/>
      <c r="U204" s="1220"/>
      <c r="V204" s="1220"/>
      <c r="W204" s="1221"/>
      <c r="X204" s="1219"/>
      <c r="Y204" s="1220"/>
      <c r="Z204" s="1220"/>
      <c r="AA204" s="1220"/>
      <c r="AB204" s="1221"/>
      <c r="AC204" s="1178"/>
      <c r="AD204" s="1179"/>
      <c r="AE204" s="1179"/>
      <c r="AF204" s="1179"/>
      <c r="AG204" s="1179"/>
      <c r="AH204" s="1180"/>
      <c r="AI204" s="1175"/>
      <c r="AJ204" s="1176"/>
      <c r="AK204" s="1177"/>
    </row>
    <row r="205" spans="1:37" ht="8.25" customHeight="1">
      <c r="A205" s="1201"/>
      <c r="B205" s="1160"/>
      <c r="C205" s="1157"/>
      <c r="D205" s="1207"/>
      <c r="E205" s="1268">
        <f>IFERROR(VLOOKUP('5簡'!$A199,作業員情報!$A$4:$AE$53,21,0),"")</f>
        <v>0</v>
      </c>
      <c r="F205" s="1271" t="str">
        <f ca="1">IFERROR(VLOOKUP('5簡'!$A199,作業員情報!$A$4:$AE$53,10,0),"")</f>
        <v/>
      </c>
      <c r="G205" s="1156" t="str">
        <f>IFERROR(VLOOKUP('5簡'!$A199,作業員情報!$A$4:$AE$53,25,0),"")&amp;""</f>
        <v/>
      </c>
      <c r="H205" s="1156" t="str">
        <f>IFERROR(VLOOKUP('5簡'!$A199,作業員情報!$A$4:$AE$53,26,0),"")&amp;""</f>
        <v/>
      </c>
      <c r="I205" s="1156" t="str">
        <f>IFERROR(VLOOKUP('5簡'!$A199,作業員情報!$A$4:$AE$53,28,0),"")&amp;""</f>
        <v/>
      </c>
      <c r="J205" s="1275"/>
      <c r="K205" s="1156" t="str">
        <f>IFERROR(VLOOKUP('5簡'!$A199,作業員情報!$A$4:$AE$53,31,0),"")&amp;""</f>
        <v/>
      </c>
      <c r="L205" s="1158"/>
      <c r="M205" s="1158"/>
      <c r="N205" s="1168"/>
      <c r="O205" s="1169"/>
      <c r="P205" s="1169"/>
      <c r="Q205" s="1169"/>
      <c r="R205" s="1281"/>
      <c r="S205" s="1219"/>
      <c r="T205" s="1220"/>
      <c r="U205" s="1220"/>
      <c r="V205" s="1220"/>
      <c r="W205" s="1221"/>
      <c r="X205" s="1219"/>
      <c r="Y205" s="1220"/>
      <c r="Z205" s="1220"/>
      <c r="AA205" s="1220"/>
      <c r="AB205" s="1221"/>
      <c r="AC205" s="1172" t="s">
        <v>890</v>
      </c>
      <c r="AD205" s="1173"/>
      <c r="AE205" s="1173"/>
      <c r="AF205" s="1173"/>
      <c r="AG205" s="1173"/>
      <c r="AH205" s="1174"/>
      <c r="AI205" s="1175" t="s">
        <v>1135</v>
      </c>
      <c r="AJ205" s="1176"/>
      <c r="AK205" s="1177"/>
    </row>
    <row r="206" spans="1:37" ht="8.25" customHeight="1">
      <c r="A206" s="1201"/>
      <c r="B206" s="1267" t="str">
        <f>IFERROR(VLOOKUP('5簡'!$A199,作業員情報!$A$4:$AE$53,6,0),"")&amp;""</f>
        <v/>
      </c>
      <c r="C206" s="1157"/>
      <c r="D206" s="1207"/>
      <c r="E206" s="1269"/>
      <c r="F206" s="1272"/>
      <c r="G206" s="1157"/>
      <c r="H206" s="1157"/>
      <c r="I206" s="1157"/>
      <c r="J206" s="1275"/>
      <c r="K206" s="1157"/>
      <c r="L206" s="1156" t="str">
        <f>IFERROR(VLOOKUP('5簡'!$A199,作業員情報!$A$4:$AE$53,13,0),"")&amp;""</f>
        <v/>
      </c>
      <c r="M206" s="1156" t="str">
        <f>IFERROR(VLOOKUP('5簡'!$A199,作業員情報!$A$4:$AE$53,14,0),"")&amp;""</f>
        <v/>
      </c>
      <c r="N206" s="1168"/>
      <c r="O206" s="1169"/>
      <c r="P206" s="1169"/>
      <c r="Q206" s="1169"/>
      <c r="R206" s="1281"/>
      <c r="S206" s="1219"/>
      <c r="T206" s="1220"/>
      <c r="U206" s="1220"/>
      <c r="V206" s="1220"/>
      <c r="W206" s="1221"/>
      <c r="X206" s="1219"/>
      <c r="Y206" s="1220"/>
      <c r="Z206" s="1220"/>
      <c r="AA206" s="1220"/>
      <c r="AB206" s="1221"/>
      <c r="AC206" s="1175"/>
      <c r="AD206" s="1176"/>
      <c r="AE206" s="1176"/>
      <c r="AF206" s="1176"/>
      <c r="AG206" s="1176"/>
      <c r="AH206" s="1177"/>
      <c r="AI206" s="1175"/>
      <c r="AJ206" s="1176"/>
      <c r="AK206" s="1177"/>
    </row>
    <row r="207" spans="1:37" ht="8.25" customHeight="1">
      <c r="A207" s="1202"/>
      <c r="B207" s="1155"/>
      <c r="C207" s="1158"/>
      <c r="D207" s="1208"/>
      <c r="E207" s="1270"/>
      <c r="F207" s="1273"/>
      <c r="G207" s="1158"/>
      <c r="H207" s="1158"/>
      <c r="I207" s="1158"/>
      <c r="J207" s="1276"/>
      <c r="K207" s="1158"/>
      <c r="L207" s="1158"/>
      <c r="M207" s="1158"/>
      <c r="N207" s="1282"/>
      <c r="O207" s="1283"/>
      <c r="P207" s="1283"/>
      <c r="Q207" s="1283"/>
      <c r="R207" s="1284"/>
      <c r="S207" s="1277"/>
      <c r="T207" s="1278"/>
      <c r="U207" s="1278"/>
      <c r="V207" s="1278"/>
      <c r="W207" s="1279"/>
      <c r="X207" s="1277"/>
      <c r="Y207" s="1278"/>
      <c r="Z207" s="1278"/>
      <c r="AA207" s="1278"/>
      <c r="AB207" s="1279"/>
      <c r="AC207" s="1178"/>
      <c r="AD207" s="1179"/>
      <c r="AE207" s="1179"/>
      <c r="AF207" s="1179"/>
      <c r="AG207" s="1179"/>
      <c r="AH207" s="1180"/>
      <c r="AI207" s="1337"/>
      <c r="AJ207" s="1338"/>
      <c r="AK207" s="1339"/>
    </row>
    <row r="208" spans="1:37" ht="8.25" customHeight="1">
      <c r="A208" s="1200">
        <f>A202+1</f>
        <v>29</v>
      </c>
      <c r="B208" s="1265" t="str">
        <f>IFERROR(VLOOKUP('5簡'!$A205,作業員情報!$A$4:$AE$53,4,0)&amp;" "&amp;VLOOKUP('5簡'!$A205,作業員情報!$A$4:$AE$53,5,0),"")</f>
        <v xml:space="preserve"> </v>
      </c>
      <c r="C208" s="1156" t="str">
        <f>IFERROR(VLOOKUP('5簡'!$A205,作業員情報!$A$4:$AE$53,7,0),"")&amp;""</f>
        <v/>
      </c>
      <c r="D208" s="1206" t="str">
        <f>IFERROR(VLOOKUP('5簡'!$A205,作業員情報!$A$4:$AE$53,8,0),"")&amp;""</f>
        <v/>
      </c>
      <c r="E208" s="1262">
        <f>IFERROR(VLOOKUP('5簡'!$A205,作業員情報!$A$4:$AE$53,20,0),"")</f>
        <v>0</v>
      </c>
      <c r="F208" s="1262">
        <f>IFERROR(VLOOKUP('5簡'!$A205,作業員情報!$A$4:$AE$53,9,0),"")</f>
        <v>0</v>
      </c>
      <c r="G208" s="1156" t="str">
        <f>IFERROR(VLOOKUP('5簡'!$A205,作業員情報!$A$4:$AE$53,22,0)&amp;VLOOKUP('5簡'!$A205,作業員情報!$A$4:$AE$53,23,0),"")</f>
        <v/>
      </c>
      <c r="H208" s="1156" t="str">
        <f>IFERROR(VLOOKUP('5簡'!$A205,作業員情報!$A$4:$AE$53,24,0),"")&amp;""</f>
        <v/>
      </c>
      <c r="I208" s="1262">
        <f>IFERROR(VLOOKUP('5簡'!$A205,作業員情報!$A$4:$AE$53,27,0),"")</f>
        <v>0</v>
      </c>
      <c r="J208" s="1274" t="str">
        <f>IFERROR(VLOOKUP('5簡'!$A205,作業員情報!$A$4:$AE$53,29,0),"")&amp;""</f>
        <v/>
      </c>
      <c r="K208" s="1262">
        <f>IFERROR(VLOOKUP('5簡'!$A205,作業員情報!$A$4:$AE$53,30,0),"")</f>
        <v>0</v>
      </c>
      <c r="L208" s="1156" t="str">
        <f>IFERROR(VLOOKUP('5簡'!$A205,作業員情報!$A$4:$AE$53,11,0),"")&amp;""</f>
        <v/>
      </c>
      <c r="M208" s="1156" t="str">
        <f>IFERROR(VLOOKUP('5簡'!$A205,作業員情報!$A$4:$AE$53,18,0),"")&amp;""</f>
        <v/>
      </c>
      <c r="N208" s="1166" t="str">
        <f>IFERROR(VLOOKUP('5簡'!$A205,作業員情報!$A$4:$AE$53,15,0),"")&amp;""</f>
        <v/>
      </c>
      <c r="O208" s="1167"/>
      <c r="P208" s="1167"/>
      <c r="Q208" s="1167"/>
      <c r="R208" s="1280"/>
      <c r="S208" s="1216" t="str">
        <f>IFERROR(VLOOKUP('5簡'!$A205,作業員情報!$A$4:$AE$53,16,0),"")&amp;""</f>
        <v/>
      </c>
      <c r="T208" s="1217"/>
      <c r="U208" s="1217"/>
      <c r="V208" s="1217"/>
      <c r="W208" s="1218"/>
      <c r="X208" s="1216" t="str">
        <f>IFERROR(VLOOKUP('5簡'!$A205,作業員情報!$A$4:$AE$53,17,0),"")&amp;""</f>
        <v/>
      </c>
      <c r="Y208" s="1217"/>
      <c r="Z208" s="1217"/>
      <c r="AA208" s="1217"/>
      <c r="AB208" s="1218"/>
      <c r="AC208" s="1172" t="s">
        <v>890</v>
      </c>
      <c r="AD208" s="1173"/>
      <c r="AE208" s="1173"/>
      <c r="AF208" s="1173"/>
      <c r="AG208" s="1173"/>
      <c r="AH208" s="1174"/>
      <c r="AI208" s="1172" t="s">
        <v>1134</v>
      </c>
      <c r="AJ208" s="1173"/>
      <c r="AK208" s="1174"/>
    </row>
    <row r="209" spans="1:40" ht="8.25" customHeight="1">
      <c r="A209" s="1201"/>
      <c r="B209" s="1266"/>
      <c r="C209" s="1157"/>
      <c r="D209" s="1207"/>
      <c r="E209" s="1263"/>
      <c r="F209" s="1263"/>
      <c r="G209" s="1157"/>
      <c r="H209" s="1157"/>
      <c r="I209" s="1263"/>
      <c r="J209" s="1275"/>
      <c r="K209" s="1263"/>
      <c r="L209" s="1158"/>
      <c r="M209" s="1158"/>
      <c r="N209" s="1168"/>
      <c r="O209" s="1169"/>
      <c r="P209" s="1169"/>
      <c r="Q209" s="1169"/>
      <c r="R209" s="1281"/>
      <c r="S209" s="1219"/>
      <c r="T209" s="1220"/>
      <c r="U209" s="1220"/>
      <c r="V209" s="1220"/>
      <c r="W209" s="1221"/>
      <c r="X209" s="1219"/>
      <c r="Y209" s="1220"/>
      <c r="Z209" s="1220"/>
      <c r="AA209" s="1220"/>
      <c r="AB209" s="1221"/>
      <c r="AC209" s="1175"/>
      <c r="AD209" s="1176"/>
      <c r="AE209" s="1176"/>
      <c r="AF209" s="1176"/>
      <c r="AG209" s="1176"/>
      <c r="AH209" s="1177"/>
      <c r="AI209" s="1175"/>
      <c r="AJ209" s="1176"/>
      <c r="AK209" s="1177"/>
    </row>
    <row r="210" spans="1:40" ht="8.25" customHeight="1">
      <c r="A210" s="1201"/>
      <c r="B210" s="1159" t="str">
        <f>IFERROR(VLOOKUP('5簡'!$A205,作業員情報!$A$4:$AE$53,2,0)&amp;VLOOKUP('5簡'!$A205,作業員情報!$A$4:$AE$53,3,0),"")</f>
        <v/>
      </c>
      <c r="C210" s="1157"/>
      <c r="D210" s="1207"/>
      <c r="E210" s="1264"/>
      <c r="F210" s="1264"/>
      <c r="G210" s="1158"/>
      <c r="H210" s="1158"/>
      <c r="I210" s="1264"/>
      <c r="J210" s="1275"/>
      <c r="K210" s="1264"/>
      <c r="L210" s="1156" t="str">
        <f>IFERROR(VLOOKUP('5簡'!$A205,作業員情報!$A$4:$AE$53,12,0),"")&amp;""</f>
        <v/>
      </c>
      <c r="M210" s="1156" t="str">
        <f>IFERROR(VLOOKUP('5簡'!$A205,作業員情報!$A$4:$AE$53,19,0),"")&amp;""</f>
        <v/>
      </c>
      <c r="N210" s="1168"/>
      <c r="O210" s="1169"/>
      <c r="P210" s="1169"/>
      <c r="Q210" s="1169"/>
      <c r="R210" s="1281"/>
      <c r="S210" s="1219"/>
      <c r="T210" s="1220"/>
      <c r="U210" s="1220"/>
      <c r="V210" s="1220"/>
      <c r="W210" s="1221"/>
      <c r="X210" s="1219"/>
      <c r="Y210" s="1220"/>
      <c r="Z210" s="1220"/>
      <c r="AA210" s="1220"/>
      <c r="AB210" s="1221"/>
      <c r="AC210" s="1178"/>
      <c r="AD210" s="1179"/>
      <c r="AE210" s="1179"/>
      <c r="AF210" s="1179"/>
      <c r="AG210" s="1179"/>
      <c r="AH210" s="1180"/>
      <c r="AI210" s="1175"/>
      <c r="AJ210" s="1176"/>
      <c r="AK210" s="1177"/>
    </row>
    <row r="211" spans="1:40" ht="8.25" customHeight="1">
      <c r="A211" s="1201"/>
      <c r="B211" s="1160"/>
      <c r="C211" s="1157"/>
      <c r="D211" s="1207"/>
      <c r="E211" s="1268">
        <f>IFERROR(VLOOKUP('5簡'!$A205,作業員情報!$A$4:$AE$53,21,0),"")</f>
        <v>0</v>
      </c>
      <c r="F211" s="1271" t="str">
        <f ca="1">IFERROR(VLOOKUP('5簡'!$A205,作業員情報!$A$4:$AE$53,10,0),"")</f>
        <v/>
      </c>
      <c r="G211" s="1156" t="str">
        <f>IFERROR(VLOOKUP('5簡'!$A205,作業員情報!$A$4:$AE$53,25,0),"")&amp;""</f>
        <v/>
      </c>
      <c r="H211" s="1156" t="str">
        <f>IFERROR(VLOOKUP('5簡'!$A205,作業員情報!$A$4:$AE$53,26,0),"")&amp;""</f>
        <v/>
      </c>
      <c r="I211" s="1156" t="str">
        <f>IFERROR(VLOOKUP('5簡'!$A205,作業員情報!$A$4:$AE$53,28,0),"")&amp;""</f>
        <v/>
      </c>
      <c r="J211" s="1275"/>
      <c r="K211" s="1156" t="str">
        <f>IFERROR(VLOOKUP('5簡'!$A205,作業員情報!$A$4:$AE$53,31,0),"")&amp;""</f>
        <v/>
      </c>
      <c r="L211" s="1158"/>
      <c r="M211" s="1158"/>
      <c r="N211" s="1168"/>
      <c r="O211" s="1169"/>
      <c r="P211" s="1169"/>
      <c r="Q211" s="1169"/>
      <c r="R211" s="1281"/>
      <c r="S211" s="1219"/>
      <c r="T211" s="1220"/>
      <c r="U211" s="1220"/>
      <c r="V211" s="1220"/>
      <c r="W211" s="1221"/>
      <c r="X211" s="1219"/>
      <c r="Y211" s="1220"/>
      <c r="Z211" s="1220"/>
      <c r="AA211" s="1220"/>
      <c r="AB211" s="1221"/>
      <c r="AC211" s="1172" t="s">
        <v>890</v>
      </c>
      <c r="AD211" s="1173"/>
      <c r="AE211" s="1173"/>
      <c r="AF211" s="1173"/>
      <c r="AG211" s="1173"/>
      <c r="AH211" s="1174"/>
      <c r="AI211" s="1175" t="s">
        <v>1135</v>
      </c>
      <c r="AJ211" s="1176"/>
      <c r="AK211" s="1177"/>
    </row>
    <row r="212" spans="1:40" ht="8.25" customHeight="1">
      <c r="A212" s="1201"/>
      <c r="B212" s="1267" t="str">
        <f>IFERROR(VLOOKUP('5簡'!$A205,作業員情報!$A$4:$AE$53,6,0),"")&amp;""</f>
        <v/>
      </c>
      <c r="C212" s="1157"/>
      <c r="D212" s="1207"/>
      <c r="E212" s="1269"/>
      <c r="F212" s="1272"/>
      <c r="G212" s="1157"/>
      <c r="H212" s="1157"/>
      <c r="I212" s="1157"/>
      <c r="J212" s="1275"/>
      <c r="K212" s="1157"/>
      <c r="L212" s="1156" t="str">
        <f>IFERROR(VLOOKUP('5簡'!$A205,作業員情報!$A$4:$AE$53,13,0),"")&amp;""</f>
        <v/>
      </c>
      <c r="M212" s="1156" t="str">
        <f>IFERROR(VLOOKUP('5簡'!$A205,作業員情報!$A$4:$AE$53,14,0),"")&amp;""</f>
        <v/>
      </c>
      <c r="N212" s="1168"/>
      <c r="O212" s="1169"/>
      <c r="P212" s="1169"/>
      <c r="Q212" s="1169"/>
      <c r="R212" s="1281"/>
      <c r="S212" s="1219"/>
      <c r="T212" s="1220"/>
      <c r="U212" s="1220"/>
      <c r="V212" s="1220"/>
      <c r="W212" s="1221"/>
      <c r="X212" s="1219"/>
      <c r="Y212" s="1220"/>
      <c r="Z212" s="1220"/>
      <c r="AA212" s="1220"/>
      <c r="AB212" s="1221"/>
      <c r="AC212" s="1175"/>
      <c r="AD212" s="1176"/>
      <c r="AE212" s="1176"/>
      <c r="AF212" s="1176"/>
      <c r="AG212" s="1176"/>
      <c r="AH212" s="1177"/>
      <c r="AI212" s="1175"/>
      <c r="AJ212" s="1176"/>
      <c r="AK212" s="1177"/>
    </row>
    <row r="213" spans="1:40" ht="8.25" customHeight="1">
      <c r="A213" s="1202"/>
      <c r="B213" s="1155"/>
      <c r="C213" s="1158"/>
      <c r="D213" s="1208"/>
      <c r="E213" s="1270"/>
      <c r="F213" s="1273"/>
      <c r="G213" s="1158"/>
      <c r="H213" s="1158"/>
      <c r="I213" s="1158"/>
      <c r="J213" s="1276"/>
      <c r="K213" s="1158"/>
      <c r="L213" s="1158"/>
      <c r="M213" s="1158"/>
      <c r="N213" s="1282"/>
      <c r="O213" s="1283"/>
      <c r="P213" s="1283"/>
      <c r="Q213" s="1283"/>
      <c r="R213" s="1284"/>
      <c r="S213" s="1277"/>
      <c r="T213" s="1278"/>
      <c r="U213" s="1278"/>
      <c r="V213" s="1278"/>
      <c r="W213" s="1279"/>
      <c r="X213" s="1277"/>
      <c r="Y213" s="1278"/>
      <c r="Z213" s="1278"/>
      <c r="AA213" s="1278"/>
      <c r="AB213" s="1279"/>
      <c r="AC213" s="1178"/>
      <c r="AD213" s="1179"/>
      <c r="AE213" s="1179"/>
      <c r="AF213" s="1179"/>
      <c r="AG213" s="1179"/>
      <c r="AH213" s="1180"/>
      <c r="AI213" s="1337"/>
      <c r="AJ213" s="1338"/>
      <c r="AK213" s="1339"/>
    </row>
    <row r="214" spans="1:40" ht="8.25" customHeight="1">
      <c r="A214" s="1201">
        <f>A208+1</f>
        <v>30</v>
      </c>
      <c r="B214" s="1265" t="str">
        <f>IFERROR(VLOOKUP('5簡'!$A211,作業員情報!$A$4:$AE$53,4,0)&amp;" "&amp;VLOOKUP('5簡'!$A211,作業員情報!$A$4:$AE$53,5,0),"")</f>
        <v xml:space="preserve"> </v>
      </c>
      <c r="C214" s="1156" t="str">
        <f>IFERROR(VLOOKUP('5簡'!$A211,作業員情報!$A$4:$AE$53,7,0),"")&amp;""</f>
        <v/>
      </c>
      <c r="D214" s="1206" t="str">
        <f>IFERROR(VLOOKUP('5簡'!$A211,作業員情報!$A$4:$AE$53,8,0),"")&amp;""</f>
        <v/>
      </c>
      <c r="E214" s="1262">
        <f>IFERROR(VLOOKUP('5簡'!$A211,作業員情報!$A$4:$AE$53,20,0),"")</f>
        <v>0</v>
      </c>
      <c r="F214" s="1262">
        <f>IFERROR(VLOOKUP('5簡'!$A211,作業員情報!$A$4:$AE$53,9,0),"")</f>
        <v>0</v>
      </c>
      <c r="G214" s="1156" t="str">
        <f>IFERROR(VLOOKUP('5簡'!$A211,作業員情報!$A$4:$AE$53,22,0)&amp;VLOOKUP('5簡'!$A211,作業員情報!$A$4:$AE$53,23,0),"")</f>
        <v/>
      </c>
      <c r="H214" s="1156" t="str">
        <f>IFERROR(VLOOKUP('5簡'!$A211,作業員情報!$A$4:$AE$53,24,0),"")&amp;""</f>
        <v/>
      </c>
      <c r="I214" s="1262">
        <f>IFERROR(VLOOKUP('5簡'!$A211,作業員情報!$A$4:$AE$53,27,0),"")</f>
        <v>0</v>
      </c>
      <c r="J214" s="1274" t="str">
        <f>IFERROR(VLOOKUP('5簡'!$A211,作業員情報!$A$4:$AE$53,29,0),"")&amp;""</f>
        <v/>
      </c>
      <c r="K214" s="1262">
        <f>IFERROR(VLOOKUP('5簡'!$A211,作業員情報!$A$4:$AE$53,30,0),"")</f>
        <v>0</v>
      </c>
      <c r="L214" s="1156" t="str">
        <f>IFERROR(VLOOKUP('5簡'!$A211,作業員情報!$A$4:$AE$53,11,0),"")&amp;""</f>
        <v/>
      </c>
      <c r="M214" s="1156" t="str">
        <f>IFERROR(VLOOKUP('5簡'!$A211,作業員情報!$A$4:$AE$53,18,0),"")&amp;""</f>
        <v/>
      </c>
      <c r="N214" s="1166" t="str">
        <f>IFERROR(VLOOKUP('5簡'!$A211,作業員情報!$A$4:$AE$53,15,0),"")&amp;""</f>
        <v/>
      </c>
      <c r="O214" s="1167"/>
      <c r="P214" s="1167"/>
      <c r="Q214" s="1167"/>
      <c r="R214" s="1280"/>
      <c r="S214" s="1216" t="str">
        <f>IFERROR(VLOOKUP('5簡'!$A211,作業員情報!$A$4:$AE$53,16,0),"")&amp;""</f>
        <v/>
      </c>
      <c r="T214" s="1217"/>
      <c r="U214" s="1217"/>
      <c r="V214" s="1217"/>
      <c r="W214" s="1218"/>
      <c r="X214" s="1216" t="str">
        <f>IFERROR(VLOOKUP('5簡'!$A211,作業員情報!$A$4:$AE$53,17,0),"")&amp;""</f>
        <v/>
      </c>
      <c r="Y214" s="1217"/>
      <c r="Z214" s="1217"/>
      <c r="AA214" s="1217"/>
      <c r="AB214" s="1218"/>
      <c r="AC214" s="1172" t="s">
        <v>890</v>
      </c>
      <c r="AD214" s="1173"/>
      <c r="AE214" s="1173"/>
      <c r="AF214" s="1173"/>
      <c r="AG214" s="1173"/>
      <c r="AH214" s="1174"/>
      <c r="AI214" s="1172" t="s">
        <v>1134</v>
      </c>
      <c r="AJ214" s="1173"/>
      <c r="AK214" s="1174"/>
    </row>
    <row r="215" spans="1:40" ht="8.25" customHeight="1">
      <c r="A215" s="1201"/>
      <c r="B215" s="1266"/>
      <c r="C215" s="1157"/>
      <c r="D215" s="1207"/>
      <c r="E215" s="1263"/>
      <c r="F215" s="1263"/>
      <c r="G215" s="1157"/>
      <c r="H215" s="1157"/>
      <c r="I215" s="1263"/>
      <c r="J215" s="1275"/>
      <c r="K215" s="1263"/>
      <c r="L215" s="1158"/>
      <c r="M215" s="1158"/>
      <c r="N215" s="1168"/>
      <c r="O215" s="1169"/>
      <c r="P215" s="1169"/>
      <c r="Q215" s="1169"/>
      <c r="R215" s="1281"/>
      <c r="S215" s="1219"/>
      <c r="T215" s="1220"/>
      <c r="U215" s="1220"/>
      <c r="V215" s="1220"/>
      <c r="W215" s="1221"/>
      <c r="X215" s="1219"/>
      <c r="Y215" s="1220"/>
      <c r="Z215" s="1220"/>
      <c r="AA215" s="1220"/>
      <c r="AB215" s="1221"/>
      <c r="AC215" s="1175"/>
      <c r="AD215" s="1176"/>
      <c r="AE215" s="1176"/>
      <c r="AF215" s="1176"/>
      <c r="AG215" s="1176"/>
      <c r="AH215" s="1177"/>
      <c r="AI215" s="1175"/>
      <c r="AJ215" s="1176"/>
      <c r="AK215" s="1177"/>
    </row>
    <row r="216" spans="1:40" ht="8.25" customHeight="1">
      <c r="A216" s="1201"/>
      <c r="B216" s="1159" t="str">
        <f>IFERROR(VLOOKUP('5簡'!$A211,作業員情報!$A$4:$AE$53,2,0)&amp;VLOOKUP('5簡'!$A211,作業員情報!$A$4:$AE$53,3,0),"")</f>
        <v/>
      </c>
      <c r="C216" s="1157"/>
      <c r="D216" s="1207"/>
      <c r="E216" s="1264"/>
      <c r="F216" s="1264"/>
      <c r="G216" s="1158"/>
      <c r="H216" s="1158"/>
      <c r="I216" s="1264"/>
      <c r="J216" s="1275"/>
      <c r="K216" s="1264"/>
      <c r="L216" s="1156" t="str">
        <f>IFERROR(VLOOKUP('5簡'!$A211,作業員情報!$A$4:$AE$53,12,0),"")&amp;""</f>
        <v/>
      </c>
      <c r="M216" s="1156" t="str">
        <f>IFERROR(VLOOKUP('5簡'!$A211,作業員情報!$A$4:$AE$53,19,0),"")&amp;""</f>
        <v/>
      </c>
      <c r="N216" s="1168"/>
      <c r="O216" s="1169"/>
      <c r="P216" s="1169"/>
      <c r="Q216" s="1169"/>
      <c r="R216" s="1281"/>
      <c r="S216" s="1219"/>
      <c r="T216" s="1220"/>
      <c r="U216" s="1220"/>
      <c r="V216" s="1220"/>
      <c r="W216" s="1221"/>
      <c r="X216" s="1219"/>
      <c r="Y216" s="1220"/>
      <c r="Z216" s="1220"/>
      <c r="AA216" s="1220"/>
      <c r="AB216" s="1221"/>
      <c r="AC216" s="1178"/>
      <c r="AD216" s="1179"/>
      <c r="AE216" s="1179"/>
      <c r="AF216" s="1179"/>
      <c r="AG216" s="1179"/>
      <c r="AH216" s="1180"/>
      <c r="AI216" s="1175"/>
      <c r="AJ216" s="1176"/>
      <c r="AK216" s="1177"/>
    </row>
    <row r="217" spans="1:40" ht="8.25" customHeight="1">
      <c r="A217" s="1201"/>
      <c r="B217" s="1160"/>
      <c r="C217" s="1157"/>
      <c r="D217" s="1207"/>
      <c r="E217" s="1268">
        <f>IFERROR(VLOOKUP('5簡'!$A211,作業員情報!$A$4:$AE$53,21,0),"")</f>
        <v>0</v>
      </c>
      <c r="F217" s="1271" t="str">
        <f ca="1">IFERROR(VLOOKUP('5簡'!$A211,作業員情報!$A$4:$AE$53,10,0),"")</f>
        <v/>
      </c>
      <c r="G217" s="1156" t="str">
        <f>IFERROR(VLOOKUP('5簡'!$A211,作業員情報!$A$4:$AE$53,25,0),"")&amp;""</f>
        <v/>
      </c>
      <c r="H217" s="1156" t="str">
        <f>IFERROR(VLOOKUP('5簡'!$A211,作業員情報!$A$4:$AE$53,26,0),"")&amp;""</f>
        <v/>
      </c>
      <c r="I217" s="1156" t="str">
        <f>IFERROR(VLOOKUP('5簡'!$A211,作業員情報!$A$4:$AE$53,28,0),"")&amp;""</f>
        <v/>
      </c>
      <c r="J217" s="1275"/>
      <c r="K217" s="1156" t="str">
        <f>IFERROR(VLOOKUP('5簡'!$A211,作業員情報!$A$4:$AE$53,31,0),"")&amp;""</f>
        <v/>
      </c>
      <c r="L217" s="1158"/>
      <c r="M217" s="1158"/>
      <c r="N217" s="1168"/>
      <c r="O217" s="1169"/>
      <c r="P217" s="1169"/>
      <c r="Q217" s="1169"/>
      <c r="R217" s="1281"/>
      <c r="S217" s="1219"/>
      <c r="T217" s="1220"/>
      <c r="U217" s="1220"/>
      <c r="V217" s="1220"/>
      <c r="W217" s="1221"/>
      <c r="X217" s="1219"/>
      <c r="Y217" s="1220"/>
      <c r="Z217" s="1220"/>
      <c r="AA217" s="1220"/>
      <c r="AB217" s="1221"/>
      <c r="AC217" s="1172" t="s">
        <v>890</v>
      </c>
      <c r="AD217" s="1173"/>
      <c r="AE217" s="1173"/>
      <c r="AF217" s="1173"/>
      <c r="AG217" s="1173"/>
      <c r="AH217" s="1174"/>
      <c r="AI217" s="1175" t="s">
        <v>1135</v>
      </c>
      <c r="AJ217" s="1176"/>
      <c r="AK217" s="1177"/>
    </row>
    <row r="218" spans="1:40" ht="8.25" customHeight="1">
      <c r="A218" s="1201"/>
      <c r="B218" s="1267" t="str">
        <f>IFERROR(VLOOKUP('5簡'!$A211,作業員情報!$A$4:$AE$53,6,0),"")&amp;""</f>
        <v/>
      </c>
      <c r="C218" s="1157"/>
      <c r="D218" s="1207"/>
      <c r="E218" s="1269"/>
      <c r="F218" s="1272"/>
      <c r="G218" s="1157"/>
      <c r="H218" s="1157"/>
      <c r="I218" s="1157"/>
      <c r="J218" s="1275"/>
      <c r="K218" s="1157"/>
      <c r="L218" s="1156" t="str">
        <f>IFERROR(VLOOKUP('5簡'!$A211,作業員情報!$A$4:$AE$53,13,0),"")&amp;""</f>
        <v/>
      </c>
      <c r="M218" s="1156" t="str">
        <f>IFERROR(VLOOKUP('5簡'!$A211,作業員情報!$A$4:$AE$53,14,0),"")&amp;""</f>
        <v/>
      </c>
      <c r="N218" s="1168"/>
      <c r="O218" s="1169"/>
      <c r="P218" s="1169"/>
      <c r="Q218" s="1169"/>
      <c r="R218" s="1281"/>
      <c r="S218" s="1219"/>
      <c r="T218" s="1220"/>
      <c r="U218" s="1220"/>
      <c r="V218" s="1220"/>
      <c r="W218" s="1221"/>
      <c r="X218" s="1219"/>
      <c r="Y218" s="1220"/>
      <c r="Z218" s="1220"/>
      <c r="AA218" s="1220"/>
      <c r="AB218" s="1221"/>
      <c r="AC218" s="1175"/>
      <c r="AD218" s="1176"/>
      <c r="AE218" s="1176"/>
      <c r="AF218" s="1176"/>
      <c r="AG218" s="1176"/>
      <c r="AH218" s="1177"/>
      <c r="AI218" s="1175"/>
      <c r="AJ218" s="1176"/>
      <c r="AK218" s="1177"/>
    </row>
    <row r="219" spans="1:40" ht="8.25" customHeight="1">
      <c r="A219" s="1202"/>
      <c r="B219" s="1155"/>
      <c r="C219" s="1158"/>
      <c r="D219" s="1208"/>
      <c r="E219" s="1270"/>
      <c r="F219" s="1273"/>
      <c r="G219" s="1158"/>
      <c r="H219" s="1158"/>
      <c r="I219" s="1158"/>
      <c r="J219" s="1276"/>
      <c r="K219" s="1158"/>
      <c r="L219" s="1158"/>
      <c r="M219" s="1158"/>
      <c r="N219" s="1282"/>
      <c r="O219" s="1283"/>
      <c r="P219" s="1283"/>
      <c r="Q219" s="1283"/>
      <c r="R219" s="1284"/>
      <c r="S219" s="1277"/>
      <c r="T219" s="1278"/>
      <c r="U219" s="1278"/>
      <c r="V219" s="1278"/>
      <c r="W219" s="1279"/>
      <c r="X219" s="1277"/>
      <c r="Y219" s="1278"/>
      <c r="Z219" s="1278"/>
      <c r="AA219" s="1278"/>
      <c r="AB219" s="1279"/>
      <c r="AC219" s="1178"/>
      <c r="AD219" s="1179"/>
      <c r="AE219" s="1179"/>
      <c r="AF219" s="1179"/>
      <c r="AG219" s="1179"/>
      <c r="AH219" s="1180"/>
      <c r="AI219" s="1337"/>
      <c r="AJ219" s="1338"/>
      <c r="AK219" s="1339"/>
    </row>
    <row r="220" spans="1:40" ht="17.25" customHeight="1">
      <c r="A220" s="94"/>
      <c r="B220" s="490" t="s">
        <v>203</v>
      </c>
      <c r="C220" s="490"/>
      <c r="D220" s="490"/>
      <c r="E220" s="94"/>
      <c r="F220" s="94"/>
      <c r="G220" s="94"/>
      <c r="H220" s="94"/>
      <c r="I220" s="491" t="s">
        <v>1142</v>
      </c>
      <c r="J220" s="491"/>
      <c r="K220" s="491"/>
      <c r="L220" s="491"/>
      <c r="M220" s="491"/>
      <c r="N220" s="491"/>
      <c r="O220" s="491"/>
      <c r="P220" s="94"/>
      <c r="Q220" s="94"/>
      <c r="R220" s="94"/>
      <c r="S220" s="94"/>
      <c r="T220" s="94"/>
      <c r="U220" s="94"/>
      <c r="V220" s="94"/>
      <c r="W220" s="94"/>
      <c r="X220" s="94"/>
      <c r="Y220" s="94"/>
      <c r="Z220" s="94"/>
      <c r="AA220" s="94"/>
      <c r="AB220" s="94"/>
      <c r="AC220" s="94"/>
      <c r="AD220" s="94"/>
      <c r="AE220" s="94"/>
      <c r="AF220" s="94"/>
      <c r="AG220" s="94"/>
      <c r="AH220" s="94"/>
      <c r="AI220" s="94"/>
      <c r="AJ220" s="94"/>
      <c r="AK220" s="94"/>
    </row>
    <row r="221" spans="1:40" ht="12.75" customHeight="1">
      <c r="A221" s="24"/>
      <c r="B221" s="24"/>
      <c r="C221" s="24"/>
      <c r="D221" s="24"/>
      <c r="E221" s="24"/>
      <c r="F221" s="24"/>
      <c r="G221" s="24"/>
      <c r="H221" s="24"/>
      <c r="I221" s="88" t="s">
        <v>1073</v>
      </c>
      <c r="J221" s="88"/>
      <c r="K221" s="88"/>
      <c r="L221" s="88"/>
      <c r="M221" s="88"/>
      <c r="N221" s="88"/>
      <c r="O221" s="88"/>
      <c r="P221" s="24"/>
      <c r="Q221" s="24"/>
      <c r="R221" s="24"/>
      <c r="S221" s="24"/>
      <c r="T221" s="24"/>
      <c r="U221" s="24"/>
      <c r="V221" s="24"/>
      <c r="W221" s="24"/>
      <c r="X221" s="24"/>
      <c r="Y221" s="24"/>
      <c r="Z221" s="24"/>
      <c r="AA221" s="24"/>
      <c r="AB221" s="24"/>
      <c r="AC221" s="24"/>
      <c r="AD221" s="24"/>
      <c r="AE221" s="24"/>
      <c r="AF221" s="24"/>
      <c r="AG221" s="24"/>
      <c r="AH221" s="24"/>
      <c r="AI221" s="24"/>
      <c r="AJ221" s="24"/>
      <c r="AK221" s="24"/>
    </row>
    <row r="222" spans="1:40" ht="12.75" customHeight="1">
      <c r="A222" s="24"/>
      <c r="B222" s="24"/>
      <c r="C222" s="24"/>
      <c r="D222" s="24"/>
      <c r="E222" s="24"/>
      <c r="F222" s="24"/>
      <c r="G222" s="24"/>
      <c r="H222" s="24"/>
      <c r="I222" s="88" t="s">
        <v>1143</v>
      </c>
      <c r="J222" s="88"/>
      <c r="K222" s="88"/>
      <c r="L222" s="88"/>
      <c r="M222" s="88"/>
      <c r="N222" s="88"/>
      <c r="O222" s="88"/>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89"/>
      <c r="AM222" s="89"/>
      <c r="AN222" s="89"/>
    </row>
    <row r="223" spans="1:40" ht="12.75" customHeight="1">
      <c r="A223" s="24"/>
      <c r="B223" s="24"/>
      <c r="C223" s="24"/>
      <c r="D223" s="24"/>
      <c r="E223" s="24"/>
      <c r="F223" s="24"/>
      <c r="G223" s="24"/>
      <c r="H223" s="24"/>
      <c r="I223" s="88" t="s">
        <v>1144</v>
      </c>
      <c r="J223" s="88"/>
      <c r="K223" s="88"/>
      <c r="L223" s="88"/>
      <c r="M223" s="88"/>
      <c r="N223" s="88"/>
      <c r="O223" s="88"/>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89"/>
      <c r="AM223" s="89"/>
      <c r="AN223" s="89"/>
    </row>
    <row r="224" spans="1:40" ht="12.75" customHeight="1">
      <c r="A224" s="24"/>
      <c r="B224" s="88" t="s">
        <v>1089</v>
      </c>
      <c r="C224" s="24"/>
      <c r="D224" s="24"/>
      <c r="E224" s="24"/>
      <c r="F224" s="24"/>
      <c r="G224" s="24"/>
      <c r="H224" s="24"/>
      <c r="I224" s="88" t="s">
        <v>1145</v>
      </c>
      <c r="J224" s="88"/>
      <c r="K224" s="88"/>
      <c r="L224" s="88"/>
      <c r="M224" s="88"/>
      <c r="N224" s="88"/>
      <c r="O224" s="88"/>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89"/>
      <c r="AM224" s="89"/>
      <c r="AN224" s="89"/>
    </row>
    <row r="225" spans="1:40" ht="12.75" customHeight="1">
      <c r="A225" s="24"/>
      <c r="B225" s="88" t="s">
        <v>1100</v>
      </c>
      <c r="C225" s="88"/>
      <c r="D225" s="88"/>
      <c r="E225" s="88"/>
      <c r="F225" s="88"/>
      <c r="G225" s="88"/>
      <c r="H225" s="88"/>
      <c r="I225" s="88" t="s">
        <v>1102</v>
      </c>
      <c r="J225" s="88"/>
      <c r="K225" s="88"/>
      <c r="L225" s="88"/>
      <c r="M225" s="88"/>
      <c r="N225" s="88"/>
      <c r="O225" s="88"/>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89"/>
      <c r="AM225" s="89"/>
      <c r="AN225" s="89"/>
    </row>
    <row r="226" spans="1:40" ht="12.75" customHeight="1">
      <c r="A226" s="24"/>
      <c r="B226" s="88" t="s">
        <v>1136</v>
      </c>
      <c r="C226" s="88"/>
      <c r="D226" s="88"/>
      <c r="E226" s="88"/>
      <c r="F226" s="88"/>
      <c r="G226" s="88"/>
      <c r="H226" s="88"/>
      <c r="I226" s="88" t="s">
        <v>1103</v>
      </c>
      <c r="J226" s="88"/>
      <c r="K226" s="88"/>
      <c r="L226" s="88"/>
      <c r="M226" s="88"/>
      <c r="N226" s="88"/>
      <c r="O226" s="88"/>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89"/>
      <c r="AM226" s="89"/>
      <c r="AN226" s="89"/>
    </row>
    <row r="227" spans="1:40" ht="12.75" customHeight="1">
      <c r="A227" s="24"/>
      <c r="B227" s="88" t="s">
        <v>1137</v>
      </c>
      <c r="C227" s="88"/>
      <c r="D227" s="88"/>
      <c r="E227" s="88"/>
      <c r="F227" s="88"/>
      <c r="G227" s="88"/>
      <c r="H227" s="88"/>
      <c r="I227" s="88" t="s">
        <v>1146</v>
      </c>
      <c r="J227" s="88"/>
      <c r="K227" s="88"/>
      <c r="L227" s="88"/>
      <c r="M227" s="88"/>
      <c r="N227" s="88"/>
      <c r="O227" s="88"/>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89"/>
      <c r="AM227" s="89"/>
      <c r="AN227" s="89"/>
    </row>
    <row r="228" spans="1:40" ht="12.75" customHeight="1">
      <c r="A228" s="24"/>
      <c r="B228" s="88" t="s">
        <v>1138</v>
      </c>
      <c r="C228" s="88"/>
      <c r="D228" s="88"/>
      <c r="E228" s="88"/>
      <c r="F228" s="88"/>
      <c r="G228" s="88"/>
      <c r="H228" s="88"/>
      <c r="I228" s="88" t="s">
        <v>1147</v>
      </c>
      <c r="J228" s="88"/>
      <c r="K228" s="88"/>
      <c r="L228" s="88"/>
      <c r="M228" s="88"/>
      <c r="N228" s="88"/>
      <c r="O228" s="88"/>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89"/>
      <c r="AM228" s="89"/>
      <c r="AN228" s="89"/>
    </row>
    <row r="229" spans="1:40" ht="12.75" customHeight="1">
      <c r="A229" s="24"/>
      <c r="B229" s="87" t="s">
        <v>1139</v>
      </c>
      <c r="C229" s="88"/>
      <c r="D229" s="88"/>
      <c r="E229" s="88"/>
      <c r="F229" s="88"/>
      <c r="G229" s="88"/>
      <c r="H229" s="88"/>
      <c r="I229" s="88" t="s">
        <v>1141</v>
      </c>
      <c r="J229" s="88"/>
      <c r="K229" s="88"/>
      <c r="L229" s="88"/>
      <c r="M229" s="88"/>
      <c r="N229" s="88"/>
      <c r="O229" s="88"/>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89"/>
      <c r="AM229" s="89"/>
      <c r="AN229" s="89"/>
    </row>
    <row r="230" spans="1:40" ht="12.75" customHeight="1">
      <c r="A230" s="24"/>
      <c r="B230" s="88" t="s">
        <v>1140</v>
      </c>
      <c r="C230" s="90"/>
      <c r="D230" s="90"/>
      <c r="E230" s="492"/>
      <c r="F230" s="90"/>
      <c r="G230" s="24"/>
      <c r="H230" s="24"/>
      <c r="I230" s="88"/>
      <c r="J230" s="88"/>
      <c r="K230" s="24"/>
      <c r="L230" s="24"/>
      <c r="M230" s="24"/>
      <c r="N230" s="24"/>
      <c r="O230" s="24"/>
      <c r="P230" s="24"/>
      <c r="Q230" s="24"/>
      <c r="R230" s="24"/>
      <c r="S230" s="24"/>
      <c r="T230" s="24"/>
      <c r="U230" s="24"/>
      <c r="V230" s="24"/>
      <c r="W230" s="24"/>
      <c r="X230" s="24"/>
      <c r="Y230" s="24"/>
      <c r="Z230" s="24"/>
      <c r="AA230" s="24"/>
      <c r="AB230" s="24"/>
      <c r="AC230" s="24"/>
      <c r="AD230" s="24"/>
      <c r="AE230" s="1312"/>
      <c r="AF230" s="1312"/>
      <c r="AG230" s="1312"/>
      <c r="AH230" s="1312"/>
      <c r="AI230" s="47"/>
      <c r="AJ230" s="47"/>
      <c r="AK230" s="47"/>
      <c r="AL230" s="89"/>
      <c r="AM230" s="89"/>
      <c r="AN230" s="89"/>
    </row>
    <row r="231" spans="1:40" ht="8.25" customHeight="1">
      <c r="A231" s="1200">
        <f>A214+1</f>
        <v>31</v>
      </c>
      <c r="B231" s="1265" t="str">
        <f>IFERROR(VLOOKUP('5簡'!$A227,作業員情報!$A$4:$AE$53,4,0)&amp;" "&amp;VLOOKUP('5簡'!$A227,作業員情報!$A$4:$AE$53,5,0),"")</f>
        <v xml:space="preserve"> </v>
      </c>
      <c r="C231" s="1156" t="str">
        <f>IFERROR(VLOOKUP('5簡'!$A227,作業員情報!$A$4:$AE$53,7,0),"")&amp;""</f>
        <v/>
      </c>
      <c r="D231" s="1206" t="str">
        <f>IFERROR(VLOOKUP('5簡'!$A227,作業員情報!$A$4:$AE$53,8,0),"")&amp;""</f>
        <v/>
      </c>
      <c r="E231" s="1262">
        <f>IFERROR(VLOOKUP('5簡'!$A227,作業員情報!$A$4:$AE$53,20,0),"")</f>
        <v>0</v>
      </c>
      <c r="F231" s="1262">
        <f>IFERROR(VLOOKUP('5簡'!$A227,作業員情報!$A$4:$AE$53,9,0),"")</f>
        <v>0</v>
      </c>
      <c r="G231" s="1156" t="str">
        <f>IFERROR(VLOOKUP('5簡'!$A227,作業員情報!$A$4:$AE$53,22,0)&amp;VLOOKUP('5簡'!$A227,作業員情報!$A$4:$AE$53,23,0),"")</f>
        <v/>
      </c>
      <c r="H231" s="1156" t="str">
        <f>IFERROR(VLOOKUP('5簡'!$A227,作業員情報!$A$4:$AE$53,24,0),"")&amp;""</f>
        <v/>
      </c>
      <c r="I231" s="1262">
        <f>IFERROR(VLOOKUP('5簡'!$A227,作業員情報!$A$4:$AE$53,27,0),"")</f>
        <v>0</v>
      </c>
      <c r="J231" s="1274" t="str">
        <f>IFERROR(VLOOKUP('5簡'!$A227,作業員情報!$A$4:$AE$53,29,0),"")&amp;""</f>
        <v/>
      </c>
      <c r="K231" s="1262">
        <f>IFERROR(VLOOKUP('5簡'!$A227,作業員情報!$A$4:$AE$53,30,0),"")</f>
        <v>0</v>
      </c>
      <c r="L231" s="1156" t="str">
        <f>IFERROR(VLOOKUP('5簡'!$A227,作業員情報!$A$4:$AE$53,11,0),"")&amp;""</f>
        <v/>
      </c>
      <c r="M231" s="1156" t="str">
        <f>IFERROR(VLOOKUP('5簡'!$A227,作業員情報!$A$4:$AE$53,18,0),"")&amp;""</f>
        <v/>
      </c>
      <c r="N231" s="1166" t="str">
        <f>IFERROR(VLOOKUP('5簡'!$A227,作業員情報!$A$4:$AE$53,15,0),"")&amp;""</f>
        <v/>
      </c>
      <c r="O231" s="1167"/>
      <c r="P231" s="1167"/>
      <c r="Q231" s="1167"/>
      <c r="R231" s="1280"/>
      <c r="S231" s="1216" t="str">
        <f>IFERROR(VLOOKUP('5簡'!$A227,作業員情報!$A$4:$AE$53,16,0),"")&amp;""</f>
        <v/>
      </c>
      <c r="T231" s="1217"/>
      <c r="U231" s="1217"/>
      <c r="V231" s="1217"/>
      <c r="W231" s="1218"/>
      <c r="X231" s="1216" t="str">
        <f>IFERROR(VLOOKUP('5簡'!$A227,作業員情報!$A$4:$AE$53,17,0),"")&amp;""</f>
        <v/>
      </c>
      <c r="Y231" s="1217"/>
      <c r="Z231" s="1217"/>
      <c r="AA231" s="1217"/>
      <c r="AB231" s="1218"/>
      <c r="AC231" s="1172" t="s">
        <v>888</v>
      </c>
      <c r="AD231" s="1173"/>
      <c r="AE231" s="1173"/>
      <c r="AF231" s="1173"/>
      <c r="AG231" s="1173"/>
      <c r="AH231" s="1174"/>
      <c r="AI231" s="1172" t="s">
        <v>1134</v>
      </c>
      <c r="AJ231" s="1173"/>
      <c r="AK231" s="1174"/>
    </row>
    <row r="232" spans="1:40" ht="8.25" customHeight="1">
      <c r="A232" s="1201"/>
      <c r="B232" s="1266"/>
      <c r="C232" s="1157"/>
      <c r="D232" s="1207"/>
      <c r="E232" s="1263"/>
      <c r="F232" s="1263"/>
      <c r="G232" s="1157"/>
      <c r="H232" s="1157"/>
      <c r="I232" s="1263"/>
      <c r="J232" s="1275"/>
      <c r="K232" s="1263"/>
      <c r="L232" s="1158"/>
      <c r="M232" s="1158"/>
      <c r="N232" s="1168"/>
      <c r="O232" s="1169"/>
      <c r="P232" s="1169"/>
      <c r="Q232" s="1169"/>
      <c r="R232" s="1281"/>
      <c r="S232" s="1219"/>
      <c r="T232" s="1220"/>
      <c r="U232" s="1220"/>
      <c r="V232" s="1220"/>
      <c r="W232" s="1221"/>
      <c r="X232" s="1219"/>
      <c r="Y232" s="1220"/>
      <c r="Z232" s="1220"/>
      <c r="AA232" s="1220"/>
      <c r="AB232" s="1221"/>
      <c r="AC232" s="1175"/>
      <c r="AD232" s="1176"/>
      <c r="AE232" s="1176"/>
      <c r="AF232" s="1176"/>
      <c r="AG232" s="1176"/>
      <c r="AH232" s="1177"/>
      <c r="AI232" s="1175"/>
      <c r="AJ232" s="1176"/>
      <c r="AK232" s="1177"/>
    </row>
    <row r="233" spans="1:40" ht="8.25" customHeight="1">
      <c r="A233" s="1201"/>
      <c r="B233" s="1159" t="str">
        <f>IFERROR(VLOOKUP('5簡'!$A227,作業員情報!$A$4:$AE$53,2,0)&amp;VLOOKUP('5簡'!$A227,作業員情報!$A$4:$AE$53,3,0),"")</f>
        <v/>
      </c>
      <c r="C233" s="1157"/>
      <c r="D233" s="1207"/>
      <c r="E233" s="1264"/>
      <c r="F233" s="1264"/>
      <c r="G233" s="1158"/>
      <c r="H233" s="1158"/>
      <c r="I233" s="1264"/>
      <c r="J233" s="1275"/>
      <c r="K233" s="1264"/>
      <c r="L233" s="1156" t="str">
        <f>IFERROR(VLOOKUP('5簡'!$A227,作業員情報!$A$4:$AE$53,12,0),"")&amp;""</f>
        <v/>
      </c>
      <c r="M233" s="1156" t="str">
        <f>IFERROR(VLOOKUP('5簡'!$A227,作業員情報!$A$4:$AE$53,19,0),"")&amp;""</f>
        <v/>
      </c>
      <c r="N233" s="1168"/>
      <c r="O233" s="1169"/>
      <c r="P233" s="1169"/>
      <c r="Q233" s="1169"/>
      <c r="R233" s="1281"/>
      <c r="S233" s="1219"/>
      <c r="T233" s="1220"/>
      <c r="U233" s="1220"/>
      <c r="V233" s="1220"/>
      <c r="W233" s="1221"/>
      <c r="X233" s="1219"/>
      <c r="Y233" s="1220"/>
      <c r="Z233" s="1220"/>
      <c r="AA233" s="1220"/>
      <c r="AB233" s="1221"/>
      <c r="AC233" s="1178"/>
      <c r="AD233" s="1179"/>
      <c r="AE233" s="1179"/>
      <c r="AF233" s="1179"/>
      <c r="AG233" s="1179"/>
      <c r="AH233" s="1180"/>
      <c r="AI233" s="1175"/>
      <c r="AJ233" s="1176"/>
      <c r="AK233" s="1177"/>
    </row>
    <row r="234" spans="1:40" ht="8.25" customHeight="1">
      <c r="A234" s="1201"/>
      <c r="B234" s="1160"/>
      <c r="C234" s="1157"/>
      <c r="D234" s="1207"/>
      <c r="E234" s="1268">
        <f>IFERROR(VLOOKUP('5簡'!$A227,作業員情報!$A$4:$AE$53,21,0),"")</f>
        <v>0</v>
      </c>
      <c r="F234" s="1271" t="str">
        <f ca="1">IFERROR(VLOOKUP('5簡'!$A227,作業員情報!$A$4:$AE$53,10,0),"")</f>
        <v/>
      </c>
      <c r="G234" s="1156" t="str">
        <f>IFERROR(VLOOKUP('5簡'!$A227,作業員情報!$A$4:$AE$53,25,0),"")&amp;""</f>
        <v/>
      </c>
      <c r="H234" s="1156" t="str">
        <f>IFERROR(VLOOKUP('5簡'!$A227,作業員情報!$A$4:$AE$53,26,0),"")&amp;""</f>
        <v/>
      </c>
      <c r="I234" s="1156" t="str">
        <f>IFERROR(VLOOKUP('5簡'!$A227,作業員情報!$A$4:$AE$53,28,0),"")&amp;""</f>
        <v/>
      </c>
      <c r="J234" s="1275"/>
      <c r="K234" s="1156" t="str">
        <f>IFERROR(VLOOKUP('5簡'!$A227,作業員情報!$A$4:$AE$53,31,0),"")&amp;""</f>
        <v/>
      </c>
      <c r="L234" s="1158"/>
      <c r="M234" s="1158"/>
      <c r="N234" s="1168"/>
      <c r="O234" s="1169"/>
      <c r="P234" s="1169"/>
      <c r="Q234" s="1169"/>
      <c r="R234" s="1281"/>
      <c r="S234" s="1219"/>
      <c r="T234" s="1220"/>
      <c r="U234" s="1220"/>
      <c r="V234" s="1220"/>
      <c r="W234" s="1221"/>
      <c r="X234" s="1219"/>
      <c r="Y234" s="1220"/>
      <c r="Z234" s="1220"/>
      <c r="AA234" s="1220"/>
      <c r="AB234" s="1221"/>
      <c r="AC234" s="1172" t="s">
        <v>890</v>
      </c>
      <c r="AD234" s="1173"/>
      <c r="AE234" s="1173"/>
      <c r="AF234" s="1173"/>
      <c r="AG234" s="1173"/>
      <c r="AH234" s="1174"/>
      <c r="AI234" s="1175" t="s">
        <v>1135</v>
      </c>
      <c r="AJ234" s="1176"/>
      <c r="AK234" s="1177"/>
    </row>
    <row r="235" spans="1:40" ht="8.25" customHeight="1">
      <c r="A235" s="1201"/>
      <c r="B235" s="1267" t="str">
        <f>IFERROR(VLOOKUP('5簡'!$A227,作業員情報!$A$4:$AE$53,6,0),"")&amp;""</f>
        <v/>
      </c>
      <c r="C235" s="1157"/>
      <c r="D235" s="1207"/>
      <c r="E235" s="1269"/>
      <c r="F235" s="1272"/>
      <c r="G235" s="1157"/>
      <c r="H235" s="1157"/>
      <c r="I235" s="1157"/>
      <c r="J235" s="1275"/>
      <c r="K235" s="1157"/>
      <c r="L235" s="1156" t="str">
        <f>IFERROR(VLOOKUP('5簡'!$A227,作業員情報!$A$4:$AE$53,13,0),"")&amp;""</f>
        <v/>
      </c>
      <c r="M235" s="1156" t="str">
        <f>IFERROR(VLOOKUP('5簡'!$A227,作業員情報!$A$4:$AE$53,14,0),"")&amp;""</f>
        <v/>
      </c>
      <c r="N235" s="1168"/>
      <c r="O235" s="1169"/>
      <c r="P235" s="1169"/>
      <c r="Q235" s="1169"/>
      <c r="R235" s="1281"/>
      <c r="S235" s="1219"/>
      <c r="T235" s="1220"/>
      <c r="U235" s="1220"/>
      <c r="V235" s="1220"/>
      <c r="W235" s="1221"/>
      <c r="X235" s="1219"/>
      <c r="Y235" s="1220"/>
      <c r="Z235" s="1220"/>
      <c r="AA235" s="1220"/>
      <c r="AB235" s="1221"/>
      <c r="AC235" s="1175"/>
      <c r="AD235" s="1176"/>
      <c r="AE235" s="1176"/>
      <c r="AF235" s="1176"/>
      <c r="AG235" s="1176"/>
      <c r="AH235" s="1177"/>
      <c r="AI235" s="1175"/>
      <c r="AJ235" s="1176"/>
      <c r="AK235" s="1177"/>
    </row>
    <row r="236" spans="1:40" ht="8.25" customHeight="1">
      <c r="A236" s="1202"/>
      <c r="B236" s="1155"/>
      <c r="C236" s="1158"/>
      <c r="D236" s="1208"/>
      <c r="E236" s="1270"/>
      <c r="F236" s="1273"/>
      <c r="G236" s="1158"/>
      <c r="H236" s="1158"/>
      <c r="I236" s="1158"/>
      <c r="J236" s="1276"/>
      <c r="K236" s="1158"/>
      <c r="L236" s="1158"/>
      <c r="M236" s="1158"/>
      <c r="N236" s="1282"/>
      <c r="O236" s="1283"/>
      <c r="P236" s="1283"/>
      <c r="Q236" s="1283"/>
      <c r="R236" s="1284"/>
      <c r="S236" s="1277"/>
      <c r="T236" s="1278"/>
      <c r="U236" s="1278"/>
      <c r="V236" s="1278"/>
      <c r="W236" s="1279"/>
      <c r="X236" s="1277"/>
      <c r="Y236" s="1278"/>
      <c r="Z236" s="1278"/>
      <c r="AA236" s="1278"/>
      <c r="AB236" s="1279"/>
      <c r="AC236" s="1178"/>
      <c r="AD236" s="1179"/>
      <c r="AE236" s="1179"/>
      <c r="AF236" s="1179"/>
      <c r="AG236" s="1179"/>
      <c r="AH236" s="1180"/>
      <c r="AI236" s="1337"/>
      <c r="AJ236" s="1338"/>
      <c r="AK236" s="1339"/>
    </row>
    <row r="237" spans="1:40" ht="8.25" customHeight="1">
      <c r="A237" s="1200">
        <f>A231+1</f>
        <v>32</v>
      </c>
      <c r="B237" s="1265" t="str">
        <f>IFERROR(VLOOKUP('5簡'!$A233,作業員情報!$A$4:$AE$53,4,0)&amp;" "&amp;VLOOKUP('5簡'!$A233,作業員情報!$A$4:$AE$53,5,0),"")</f>
        <v xml:space="preserve"> </v>
      </c>
      <c r="C237" s="1156" t="str">
        <f>IFERROR(VLOOKUP('5簡'!$A233,作業員情報!$A$4:$AE$53,7,0),"")&amp;""</f>
        <v/>
      </c>
      <c r="D237" s="1206" t="str">
        <f>IFERROR(VLOOKUP('5簡'!$A233,作業員情報!$A$4:$AE$53,8,0),"")&amp;""</f>
        <v/>
      </c>
      <c r="E237" s="1262">
        <f>IFERROR(VLOOKUP('5簡'!$A233,作業員情報!$A$4:$AE$53,20,0),"")</f>
        <v>0</v>
      </c>
      <c r="F237" s="1262">
        <f>IFERROR(VLOOKUP('5簡'!$A233,作業員情報!$A$4:$AE$53,9,0),"")</f>
        <v>0</v>
      </c>
      <c r="G237" s="1156" t="str">
        <f>IFERROR(VLOOKUP('5簡'!$A233,作業員情報!$A$4:$AE$53,22,0)&amp;VLOOKUP('5簡'!$A233,作業員情報!$A$4:$AE$53,23,0),"")</f>
        <v/>
      </c>
      <c r="H237" s="1156" t="str">
        <f>IFERROR(VLOOKUP('5簡'!$A233,作業員情報!$A$4:$AE$53,24,0),"")&amp;""</f>
        <v/>
      </c>
      <c r="I237" s="1262">
        <f>IFERROR(VLOOKUP('5簡'!$A233,作業員情報!$A$4:$AE$53,27,0),"")</f>
        <v>0</v>
      </c>
      <c r="J237" s="1274" t="str">
        <f>IFERROR(VLOOKUP('5簡'!$A233,作業員情報!$A$4:$AE$53,29,0),"")&amp;""</f>
        <v/>
      </c>
      <c r="K237" s="1262">
        <f>IFERROR(VLOOKUP('5簡'!$A233,作業員情報!$A$4:$AE$53,30,0),"")</f>
        <v>0</v>
      </c>
      <c r="L237" s="1156" t="str">
        <f>IFERROR(VLOOKUP('5簡'!$A233,作業員情報!$A$4:$AE$53,11,0),"")&amp;""</f>
        <v/>
      </c>
      <c r="M237" s="1156" t="str">
        <f>IFERROR(VLOOKUP('5簡'!$A233,作業員情報!$A$4:$AE$53,18,0),"")&amp;""</f>
        <v/>
      </c>
      <c r="N237" s="1166" t="str">
        <f>IFERROR(VLOOKUP('5簡'!$A233,作業員情報!$A$4:$AE$53,15,0),"")&amp;""</f>
        <v/>
      </c>
      <c r="O237" s="1167"/>
      <c r="P237" s="1167"/>
      <c r="Q237" s="1167"/>
      <c r="R237" s="1280"/>
      <c r="S237" s="1216" t="str">
        <f>IFERROR(VLOOKUP('5簡'!$A233,作業員情報!$A$4:$AE$53,16,0),"")&amp;""</f>
        <v/>
      </c>
      <c r="T237" s="1217"/>
      <c r="U237" s="1217"/>
      <c r="V237" s="1217"/>
      <c r="W237" s="1218"/>
      <c r="X237" s="1216" t="str">
        <f>IFERROR(VLOOKUP('5簡'!$A233,作業員情報!$A$4:$AE$53,17,0),"")&amp;""</f>
        <v/>
      </c>
      <c r="Y237" s="1217"/>
      <c r="Z237" s="1217"/>
      <c r="AA237" s="1217"/>
      <c r="AB237" s="1218"/>
      <c r="AC237" s="1172" t="s">
        <v>890</v>
      </c>
      <c r="AD237" s="1173"/>
      <c r="AE237" s="1173"/>
      <c r="AF237" s="1173"/>
      <c r="AG237" s="1173"/>
      <c r="AH237" s="1174"/>
      <c r="AI237" s="1172" t="s">
        <v>1134</v>
      </c>
      <c r="AJ237" s="1173"/>
      <c r="AK237" s="1174"/>
    </row>
    <row r="238" spans="1:40" ht="8.25" customHeight="1">
      <c r="A238" s="1201"/>
      <c r="B238" s="1266"/>
      <c r="C238" s="1157"/>
      <c r="D238" s="1207"/>
      <c r="E238" s="1263"/>
      <c r="F238" s="1263"/>
      <c r="G238" s="1157"/>
      <c r="H238" s="1157"/>
      <c r="I238" s="1263"/>
      <c r="J238" s="1275"/>
      <c r="K238" s="1263"/>
      <c r="L238" s="1158"/>
      <c r="M238" s="1158"/>
      <c r="N238" s="1168"/>
      <c r="O238" s="1169"/>
      <c r="P238" s="1169"/>
      <c r="Q238" s="1169"/>
      <c r="R238" s="1281"/>
      <c r="S238" s="1219"/>
      <c r="T238" s="1220"/>
      <c r="U238" s="1220"/>
      <c r="V238" s="1220"/>
      <c r="W238" s="1221"/>
      <c r="X238" s="1219"/>
      <c r="Y238" s="1220"/>
      <c r="Z238" s="1220"/>
      <c r="AA238" s="1220"/>
      <c r="AB238" s="1221"/>
      <c r="AC238" s="1175"/>
      <c r="AD238" s="1176"/>
      <c r="AE238" s="1176"/>
      <c r="AF238" s="1176"/>
      <c r="AG238" s="1176"/>
      <c r="AH238" s="1177"/>
      <c r="AI238" s="1175"/>
      <c r="AJ238" s="1176"/>
      <c r="AK238" s="1177"/>
    </row>
    <row r="239" spans="1:40" ht="8.25" customHeight="1">
      <c r="A239" s="1201"/>
      <c r="B239" s="1159" t="str">
        <f>IFERROR(VLOOKUP('5簡'!$A233,作業員情報!$A$4:$AE$53,2,0)&amp;VLOOKUP('5簡'!$A233,作業員情報!$A$4:$AE$53,3,0),"")</f>
        <v/>
      </c>
      <c r="C239" s="1157"/>
      <c r="D239" s="1207"/>
      <c r="E239" s="1264"/>
      <c r="F239" s="1264"/>
      <c r="G239" s="1158"/>
      <c r="H239" s="1158"/>
      <c r="I239" s="1264"/>
      <c r="J239" s="1275"/>
      <c r="K239" s="1264"/>
      <c r="L239" s="1156" t="str">
        <f>IFERROR(VLOOKUP('5簡'!$A233,作業員情報!$A$4:$AE$53,12,0),"")&amp;""</f>
        <v/>
      </c>
      <c r="M239" s="1156" t="str">
        <f>IFERROR(VLOOKUP('5簡'!$A233,作業員情報!$A$4:$AE$53,19,0),"")&amp;""</f>
        <v/>
      </c>
      <c r="N239" s="1168"/>
      <c r="O239" s="1169"/>
      <c r="P239" s="1169"/>
      <c r="Q239" s="1169"/>
      <c r="R239" s="1281"/>
      <c r="S239" s="1219"/>
      <c r="T239" s="1220"/>
      <c r="U239" s="1220"/>
      <c r="V239" s="1220"/>
      <c r="W239" s="1221"/>
      <c r="X239" s="1219"/>
      <c r="Y239" s="1220"/>
      <c r="Z239" s="1220"/>
      <c r="AA239" s="1220"/>
      <c r="AB239" s="1221"/>
      <c r="AC239" s="1178"/>
      <c r="AD239" s="1179"/>
      <c r="AE239" s="1179"/>
      <c r="AF239" s="1179"/>
      <c r="AG239" s="1179"/>
      <c r="AH239" s="1180"/>
      <c r="AI239" s="1175"/>
      <c r="AJ239" s="1176"/>
      <c r="AK239" s="1177"/>
    </row>
    <row r="240" spans="1:40" ht="8.25" customHeight="1">
      <c r="A240" s="1201"/>
      <c r="B240" s="1160"/>
      <c r="C240" s="1157"/>
      <c r="D240" s="1207"/>
      <c r="E240" s="1268">
        <f>IFERROR(VLOOKUP('5簡'!$A233,作業員情報!$A$4:$AE$53,21,0),"")</f>
        <v>0</v>
      </c>
      <c r="F240" s="1271" t="str">
        <f ca="1">IFERROR(VLOOKUP('5簡'!$A233,作業員情報!$A$4:$AE$53,10,0),"")</f>
        <v/>
      </c>
      <c r="G240" s="1156" t="str">
        <f>IFERROR(VLOOKUP('5簡'!$A233,作業員情報!$A$4:$AE$53,25,0),"")&amp;""</f>
        <v/>
      </c>
      <c r="H240" s="1156" t="str">
        <f>IFERROR(VLOOKUP('5簡'!$A233,作業員情報!$A$4:$AE$53,26,0),"")&amp;""</f>
        <v/>
      </c>
      <c r="I240" s="1156" t="str">
        <f>IFERROR(VLOOKUP('5簡'!$A233,作業員情報!$A$4:$AE$53,28,0),"")&amp;""</f>
        <v/>
      </c>
      <c r="J240" s="1275"/>
      <c r="K240" s="1156" t="str">
        <f>IFERROR(VLOOKUP('5簡'!$A233,作業員情報!$A$4:$AE$53,31,0),"")&amp;""</f>
        <v/>
      </c>
      <c r="L240" s="1158"/>
      <c r="M240" s="1158"/>
      <c r="N240" s="1168"/>
      <c r="O240" s="1169"/>
      <c r="P240" s="1169"/>
      <c r="Q240" s="1169"/>
      <c r="R240" s="1281"/>
      <c r="S240" s="1219"/>
      <c r="T240" s="1220"/>
      <c r="U240" s="1220"/>
      <c r="V240" s="1220"/>
      <c r="W240" s="1221"/>
      <c r="X240" s="1219"/>
      <c r="Y240" s="1220"/>
      <c r="Z240" s="1220"/>
      <c r="AA240" s="1220"/>
      <c r="AB240" s="1221"/>
      <c r="AC240" s="1172" t="s">
        <v>890</v>
      </c>
      <c r="AD240" s="1173"/>
      <c r="AE240" s="1173"/>
      <c r="AF240" s="1173"/>
      <c r="AG240" s="1173"/>
      <c r="AH240" s="1174"/>
      <c r="AI240" s="1175" t="s">
        <v>1135</v>
      </c>
      <c r="AJ240" s="1176"/>
      <c r="AK240" s="1177"/>
    </row>
    <row r="241" spans="1:37" ht="8.25" customHeight="1">
      <c r="A241" s="1201"/>
      <c r="B241" s="1267" t="str">
        <f>IFERROR(VLOOKUP('5簡'!$A233,作業員情報!$A$4:$AE$53,6,0),"")&amp;""</f>
        <v/>
      </c>
      <c r="C241" s="1157"/>
      <c r="D241" s="1207"/>
      <c r="E241" s="1269"/>
      <c r="F241" s="1272"/>
      <c r="G241" s="1157"/>
      <c r="H241" s="1157"/>
      <c r="I241" s="1157"/>
      <c r="J241" s="1275"/>
      <c r="K241" s="1157"/>
      <c r="L241" s="1156" t="str">
        <f>IFERROR(VLOOKUP('5簡'!$A233,作業員情報!$A$4:$AE$53,13,0),"")&amp;""</f>
        <v/>
      </c>
      <c r="M241" s="1156" t="str">
        <f>IFERROR(VLOOKUP('5簡'!$A233,作業員情報!$A$4:$AE$53,14,0),"")&amp;""</f>
        <v/>
      </c>
      <c r="N241" s="1168"/>
      <c r="O241" s="1169"/>
      <c r="P241" s="1169"/>
      <c r="Q241" s="1169"/>
      <c r="R241" s="1281"/>
      <c r="S241" s="1219"/>
      <c r="T241" s="1220"/>
      <c r="U241" s="1220"/>
      <c r="V241" s="1220"/>
      <c r="W241" s="1221"/>
      <c r="X241" s="1219"/>
      <c r="Y241" s="1220"/>
      <c r="Z241" s="1220"/>
      <c r="AA241" s="1220"/>
      <c r="AB241" s="1221"/>
      <c r="AC241" s="1175"/>
      <c r="AD241" s="1176"/>
      <c r="AE241" s="1176"/>
      <c r="AF241" s="1176"/>
      <c r="AG241" s="1176"/>
      <c r="AH241" s="1177"/>
      <c r="AI241" s="1175"/>
      <c r="AJ241" s="1176"/>
      <c r="AK241" s="1177"/>
    </row>
    <row r="242" spans="1:37" ht="8.25" customHeight="1">
      <c r="A242" s="1202"/>
      <c r="B242" s="1155"/>
      <c r="C242" s="1158"/>
      <c r="D242" s="1208"/>
      <c r="E242" s="1270"/>
      <c r="F242" s="1273"/>
      <c r="G242" s="1158"/>
      <c r="H242" s="1158"/>
      <c r="I242" s="1158"/>
      <c r="J242" s="1276"/>
      <c r="K242" s="1158"/>
      <c r="L242" s="1158"/>
      <c r="M242" s="1158"/>
      <c r="N242" s="1282"/>
      <c r="O242" s="1283"/>
      <c r="P242" s="1283"/>
      <c r="Q242" s="1283"/>
      <c r="R242" s="1284"/>
      <c r="S242" s="1277"/>
      <c r="T242" s="1278"/>
      <c r="U242" s="1278"/>
      <c r="V242" s="1278"/>
      <c r="W242" s="1279"/>
      <c r="X242" s="1277"/>
      <c r="Y242" s="1278"/>
      <c r="Z242" s="1278"/>
      <c r="AA242" s="1278"/>
      <c r="AB242" s="1279"/>
      <c r="AC242" s="1178"/>
      <c r="AD242" s="1179"/>
      <c r="AE242" s="1179"/>
      <c r="AF242" s="1179"/>
      <c r="AG242" s="1179"/>
      <c r="AH242" s="1180"/>
      <c r="AI242" s="1337"/>
      <c r="AJ242" s="1338"/>
      <c r="AK242" s="1339"/>
    </row>
    <row r="243" spans="1:37" ht="8.25" customHeight="1">
      <c r="A243" s="1200">
        <f>A237+1</f>
        <v>33</v>
      </c>
      <c r="B243" s="1265" t="str">
        <f>IFERROR(VLOOKUP('5簡'!$A239,作業員情報!$A$4:$AE$53,4,0)&amp;" "&amp;VLOOKUP('5簡'!$A239,作業員情報!$A$4:$AE$53,5,0),"")</f>
        <v xml:space="preserve"> </v>
      </c>
      <c r="C243" s="1156" t="str">
        <f>IFERROR(VLOOKUP('5簡'!$A239,作業員情報!$A$4:$AE$53,7,0),"")&amp;""</f>
        <v/>
      </c>
      <c r="D243" s="1206" t="str">
        <f>IFERROR(VLOOKUP('5簡'!$A239,作業員情報!$A$4:$AE$53,8,0),"")&amp;""</f>
        <v/>
      </c>
      <c r="E243" s="1262">
        <f>IFERROR(VLOOKUP('5簡'!$A239,作業員情報!$A$4:$AE$53,20,0),"")</f>
        <v>0</v>
      </c>
      <c r="F243" s="1262">
        <f>IFERROR(VLOOKUP('5簡'!$A239,作業員情報!$A$4:$AE$53,9,0),"")</f>
        <v>0</v>
      </c>
      <c r="G243" s="1156" t="str">
        <f>IFERROR(VLOOKUP('5簡'!$A239,作業員情報!$A$4:$AE$53,22,0)&amp;VLOOKUP('5簡'!$A239,作業員情報!$A$4:$AE$53,23,0),"")</f>
        <v/>
      </c>
      <c r="H243" s="1156" t="str">
        <f>IFERROR(VLOOKUP('5簡'!$A239,作業員情報!$A$4:$AE$53,24,0),"")&amp;""</f>
        <v/>
      </c>
      <c r="I243" s="1262">
        <f>IFERROR(VLOOKUP('5簡'!$A239,作業員情報!$A$4:$AE$53,27,0),"")</f>
        <v>0</v>
      </c>
      <c r="J243" s="1274" t="str">
        <f>IFERROR(VLOOKUP('5簡'!$A239,作業員情報!$A$4:$AE$53,29,0),"")&amp;""</f>
        <v/>
      </c>
      <c r="K243" s="1262">
        <f>IFERROR(VLOOKUP('5簡'!$A239,作業員情報!$A$4:$AE$53,30,0),"")</f>
        <v>0</v>
      </c>
      <c r="L243" s="1156" t="str">
        <f>IFERROR(VLOOKUP('5簡'!$A239,作業員情報!$A$4:$AE$53,11,0),"")&amp;""</f>
        <v/>
      </c>
      <c r="M243" s="1156" t="str">
        <f>IFERROR(VLOOKUP('5簡'!$A239,作業員情報!$A$4:$AE$53,18,0),"")&amp;""</f>
        <v/>
      </c>
      <c r="N243" s="1166" t="str">
        <f>IFERROR(VLOOKUP('5簡'!$A239,作業員情報!$A$4:$AE$53,15,0),"")&amp;""</f>
        <v/>
      </c>
      <c r="O243" s="1167"/>
      <c r="P243" s="1167"/>
      <c r="Q243" s="1167"/>
      <c r="R243" s="1280"/>
      <c r="S243" s="1216" t="str">
        <f>IFERROR(VLOOKUP('5簡'!$A239,作業員情報!$A$4:$AE$53,16,0),"")&amp;""</f>
        <v/>
      </c>
      <c r="T243" s="1217"/>
      <c r="U243" s="1217"/>
      <c r="V243" s="1217"/>
      <c r="W243" s="1218"/>
      <c r="X243" s="1216" t="str">
        <f>IFERROR(VLOOKUP('5簡'!$A239,作業員情報!$A$4:$AE$53,17,0),"")&amp;""</f>
        <v/>
      </c>
      <c r="Y243" s="1217"/>
      <c r="Z243" s="1217"/>
      <c r="AA243" s="1217"/>
      <c r="AB243" s="1218"/>
      <c r="AC243" s="1172" t="s">
        <v>890</v>
      </c>
      <c r="AD243" s="1173"/>
      <c r="AE243" s="1173"/>
      <c r="AF243" s="1173"/>
      <c r="AG243" s="1173"/>
      <c r="AH243" s="1174"/>
      <c r="AI243" s="1172" t="s">
        <v>1134</v>
      </c>
      <c r="AJ243" s="1173"/>
      <c r="AK243" s="1174"/>
    </row>
    <row r="244" spans="1:37" ht="8.25" customHeight="1">
      <c r="A244" s="1201"/>
      <c r="B244" s="1266"/>
      <c r="C244" s="1157"/>
      <c r="D244" s="1207"/>
      <c r="E244" s="1263"/>
      <c r="F244" s="1263"/>
      <c r="G244" s="1157"/>
      <c r="H244" s="1157"/>
      <c r="I244" s="1263"/>
      <c r="J244" s="1275"/>
      <c r="K244" s="1263"/>
      <c r="L244" s="1158"/>
      <c r="M244" s="1158"/>
      <c r="N244" s="1168"/>
      <c r="O244" s="1169"/>
      <c r="P244" s="1169"/>
      <c r="Q244" s="1169"/>
      <c r="R244" s="1281"/>
      <c r="S244" s="1219"/>
      <c r="T244" s="1220"/>
      <c r="U244" s="1220"/>
      <c r="V244" s="1220"/>
      <c r="W244" s="1221"/>
      <c r="X244" s="1219"/>
      <c r="Y244" s="1220"/>
      <c r="Z244" s="1220"/>
      <c r="AA244" s="1220"/>
      <c r="AB244" s="1221"/>
      <c r="AC244" s="1175"/>
      <c r="AD244" s="1176"/>
      <c r="AE244" s="1176"/>
      <c r="AF244" s="1176"/>
      <c r="AG244" s="1176"/>
      <c r="AH244" s="1177"/>
      <c r="AI244" s="1175"/>
      <c r="AJ244" s="1176"/>
      <c r="AK244" s="1177"/>
    </row>
    <row r="245" spans="1:37" ht="8.25" customHeight="1">
      <c r="A245" s="1201"/>
      <c r="B245" s="1159" t="str">
        <f>IFERROR(VLOOKUP('5簡'!$A239,作業員情報!$A$4:$AE$53,2,0)&amp;VLOOKUP('5簡'!$A239,作業員情報!$A$4:$AE$53,3,0),"")</f>
        <v/>
      </c>
      <c r="C245" s="1157"/>
      <c r="D245" s="1207"/>
      <c r="E245" s="1264"/>
      <c r="F245" s="1264"/>
      <c r="G245" s="1158"/>
      <c r="H245" s="1158"/>
      <c r="I245" s="1264"/>
      <c r="J245" s="1275"/>
      <c r="K245" s="1264"/>
      <c r="L245" s="1156" t="str">
        <f>IFERROR(VLOOKUP('5簡'!$A239,作業員情報!$A$4:$AE$53,12,0),"")&amp;""</f>
        <v/>
      </c>
      <c r="M245" s="1156" t="str">
        <f>IFERROR(VLOOKUP('5簡'!$A239,作業員情報!$A$4:$AE$53,19,0),"")&amp;""</f>
        <v/>
      </c>
      <c r="N245" s="1168"/>
      <c r="O245" s="1169"/>
      <c r="P245" s="1169"/>
      <c r="Q245" s="1169"/>
      <c r="R245" s="1281"/>
      <c r="S245" s="1219"/>
      <c r="T245" s="1220"/>
      <c r="U245" s="1220"/>
      <c r="V245" s="1220"/>
      <c r="W245" s="1221"/>
      <c r="X245" s="1219"/>
      <c r="Y245" s="1220"/>
      <c r="Z245" s="1220"/>
      <c r="AA245" s="1220"/>
      <c r="AB245" s="1221"/>
      <c r="AC245" s="1178"/>
      <c r="AD245" s="1179"/>
      <c r="AE245" s="1179"/>
      <c r="AF245" s="1179"/>
      <c r="AG245" s="1179"/>
      <c r="AH245" s="1180"/>
      <c r="AI245" s="1175"/>
      <c r="AJ245" s="1176"/>
      <c r="AK245" s="1177"/>
    </row>
    <row r="246" spans="1:37" ht="8.25" customHeight="1">
      <c r="A246" s="1201"/>
      <c r="B246" s="1160"/>
      <c r="C246" s="1157"/>
      <c r="D246" s="1207"/>
      <c r="E246" s="1268">
        <f>IFERROR(VLOOKUP('5簡'!$A239,作業員情報!$A$4:$AE$53,21,0),"")</f>
        <v>0</v>
      </c>
      <c r="F246" s="1271" t="str">
        <f ca="1">IFERROR(VLOOKUP('5簡'!$A239,作業員情報!$A$4:$AE$53,10,0),"")</f>
        <v/>
      </c>
      <c r="G246" s="1156" t="str">
        <f>IFERROR(VLOOKUP('5簡'!$A239,作業員情報!$A$4:$AE$53,25,0),"")&amp;""</f>
        <v/>
      </c>
      <c r="H246" s="1156" t="str">
        <f>IFERROR(VLOOKUP('5簡'!$A239,作業員情報!$A$4:$AE$53,26,0),"")&amp;""</f>
        <v/>
      </c>
      <c r="I246" s="1156" t="str">
        <f>IFERROR(VLOOKUP('5簡'!$A239,作業員情報!$A$4:$AE$53,28,0),"")&amp;""</f>
        <v/>
      </c>
      <c r="J246" s="1275"/>
      <c r="K246" s="1156" t="str">
        <f>IFERROR(VLOOKUP('5簡'!$A239,作業員情報!$A$4:$AE$53,31,0),"")&amp;""</f>
        <v/>
      </c>
      <c r="L246" s="1158"/>
      <c r="M246" s="1158"/>
      <c r="N246" s="1168"/>
      <c r="O246" s="1169"/>
      <c r="P246" s="1169"/>
      <c r="Q246" s="1169"/>
      <c r="R246" s="1281"/>
      <c r="S246" s="1219"/>
      <c r="T246" s="1220"/>
      <c r="U246" s="1220"/>
      <c r="V246" s="1220"/>
      <c r="W246" s="1221"/>
      <c r="X246" s="1219"/>
      <c r="Y246" s="1220"/>
      <c r="Z246" s="1220"/>
      <c r="AA246" s="1220"/>
      <c r="AB246" s="1221"/>
      <c r="AC246" s="1172" t="s">
        <v>890</v>
      </c>
      <c r="AD246" s="1173"/>
      <c r="AE246" s="1173"/>
      <c r="AF246" s="1173"/>
      <c r="AG246" s="1173"/>
      <c r="AH246" s="1174"/>
      <c r="AI246" s="1175" t="s">
        <v>1135</v>
      </c>
      <c r="AJ246" s="1176"/>
      <c r="AK246" s="1177"/>
    </row>
    <row r="247" spans="1:37" ht="8.25" customHeight="1">
      <c r="A247" s="1201"/>
      <c r="B247" s="1267" t="str">
        <f>IFERROR(VLOOKUP('5簡'!$A239,作業員情報!$A$4:$AE$53,6,0),"")&amp;""</f>
        <v/>
      </c>
      <c r="C247" s="1157"/>
      <c r="D247" s="1207"/>
      <c r="E247" s="1269"/>
      <c r="F247" s="1272"/>
      <c r="G247" s="1157"/>
      <c r="H247" s="1157"/>
      <c r="I247" s="1157"/>
      <c r="J247" s="1275"/>
      <c r="K247" s="1157"/>
      <c r="L247" s="1156" t="str">
        <f>IFERROR(VLOOKUP('5簡'!$A239,作業員情報!$A$4:$AE$53,13,0),"")&amp;""</f>
        <v/>
      </c>
      <c r="M247" s="1156" t="str">
        <f>IFERROR(VLOOKUP('5簡'!$A239,作業員情報!$A$4:$AE$53,14,0),"")&amp;""</f>
        <v/>
      </c>
      <c r="N247" s="1168"/>
      <c r="O247" s="1169"/>
      <c r="P247" s="1169"/>
      <c r="Q247" s="1169"/>
      <c r="R247" s="1281"/>
      <c r="S247" s="1219"/>
      <c r="T247" s="1220"/>
      <c r="U247" s="1220"/>
      <c r="V247" s="1220"/>
      <c r="W247" s="1221"/>
      <c r="X247" s="1219"/>
      <c r="Y247" s="1220"/>
      <c r="Z247" s="1220"/>
      <c r="AA247" s="1220"/>
      <c r="AB247" s="1221"/>
      <c r="AC247" s="1175"/>
      <c r="AD247" s="1176"/>
      <c r="AE247" s="1176"/>
      <c r="AF247" s="1176"/>
      <c r="AG247" s="1176"/>
      <c r="AH247" s="1177"/>
      <c r="AI247" s="1175"/>
      <c r="AJ247" s="1176"/>
      <c r="AK247" s="1177"/>
    </row>
    <row r="248" spans="1:37" ht="8.25" customHeight="1">
      <c r="A248" s="1202"/>
      <c r="B248" s="1155"/>
      <c r="C248" s="1158"/>
      <c r="D248" s="1208"/>
      <c r="E248" s="1270"/>
      <c r="F248" s="1273"/>
      <c r="G248" s="1158"/>
      <c r="H248" s="1158"/>
      <c r="I248" s="1158"/>
      <c r="J248" s="1276"/>
      <c r="K248" s="1158"/>
      <c r="L248" s="1158"/>
      <c r="M248" s="1158"/>
      <c r="N248" s="1282"/>
      <c r="O248" s="1283"/>
      <c r="P248" s="1283"/>
      <c r="Q248" s="1283"/>
      <c r="R248" s="1284"/>
      <c r="S248" s="1277"/>
      <c r="T248" s="1278"/>
      <c r="U248" s="1278"/>
      <c r="V248" s="1278"/>
      <c r="W248" s="1279"/>
      <c r="X248" s="1277"/>
      <c r="Y248" s="1278"/>
      <c r="Z248" s="1278"/>
      <c r="AA248" s="1278"/>
      <c r="AB248" s="1279"/>
      <c r="AC248" s="1178"/>
      <c r="AD248" s="1179"/>
      <c r="AE248" s="1179"/>
      <c r="AF248" s="1179"/>
      <c r="AG248" s="1179"/>
      <c r="AH248" s="1180"/>
      <c r="AI248" s="1337"/>
      <c r="AJ248" s="1338"/>
      <c r="AK248" s="1339"/>
    </row>
    <row r="249" spans="1:37" ht="8.25" customHeight="1">
      <c r="A249" s="1200">
        <f>A243+1</f>
        <v>34</v>
      </c>
      <c r="B249" s="1265" t="str">
        <f>IFERROR(VLOOKUP('5簡'!$A245,作業員情報!$A$4:$AE$53,4,0)&amp;" "&amp;VLOOKUP('5簡'!$A245,作業員情報!$A$4:$AE$53,5,0),"")</f>
        <v xml:space="preserve"> </v>
      </c>
      <c r="C249" s="1156" t="str">
        <f>IFERROR(VLOOKUP('5簡'!$A245,作業員情報!$A$4:$AE$53,7,0),"")&amp;""</f>
        <v/>
      </c>
      <c r="D249" s="1206" t="str">
        <f>IFERROR(VLOOKUP('5簡'!$A245,作業員情報!$A$4:$AE$53,8,0),"")&amp;""</f>
        <v/>
      </c>
      <c r="E249" s="1262">
        <f>IFERROR(VLOOKUP('5簡'!$A245,作業員情報!$A$4:$AE$53,20,0),"")</f>
        <v>0</v>
      </c>
      <c r="F249" s="1262">
        <f>IFERROR(VLOOKUP('5簡'!$A245,作業員情報!$A$4:$AE$53,9,0),"")</f>
        <v>0</v>
      </c>
      <c r="G249" s="1156" t="str">
        <f>IFERROR(VLOOKUP('5簡'!$A245,作業員情報!$A$4:$AE$53,22,0)&amp;VLOOKUP('5簡'!$A245,作業員情報!$A$4:$AE$53,23,0),"")</f>
        <v/>
      </c>
      <c r="H249" s="1156" t="str">
        <f>IFERROR(VLOOKUP('5簡'!$A245,作業員情報!$A$4:$AE$53,24,0),"")&amp;""</f>
        <v/>
      </c>
      <c r="I249" s="1262">
        <f>IFERROR(VLOOKUP('5簡'!$A245,作業員情報!$A$4:$AE$53,27,0),"")</f>
        <v>0</v>
      </c>
      <c r="J249" s="1274" t="str">
        <f>IFERROR(VLOOKUP('5簡'!$A245,作業員情報!$A$4:$AE$53,29,0),"")&amp;""</f>
        <v/>
      </c>
      <c r="K249" s="1262">
        <f>IFERROR(VLOOKUP('5簡'!$A245,作業員情報!$A$4:$AE$53,30,0),"")</f>
        <v>0</v>
      </c>
      <c r="L249" s="1156" t="str">
        <f>IFERROR(VLOOKUP('5簡'!$A245,作業員情報!$A$4:$AE$53,11,0),"")&amp;""</f>
        <v/>
      </c>
      <c r="M249" s="1156" t="str">
        <f>IFERROR(VLOOKUP('5簡'!$A245,作業員情報!$A$4:$AE$53,18,0),"")&amp;""</f>
        <v/>
      </c>
      <c r="N249" s="1166" t="str">
        <f>IFERROR(VLOOKUP('5簡'!$A245,作業員情報!$A$4:$AE$53,15,0),"")&amp;""</f>
        <v/>
      </c>
      <c r="O249" s="1167"/>
      <c r="P249" s="1167"/>
      <c r="Q249" s="1167"/>
      <c r="R249" s="1280"/>
      <c r="S249" s="1216" t="str">
        <f>IFERROR(VLOOKUP('5簡'!$A245,作業員情報!$A$4:$AE$53,16,0),"")&amp;""</f>
        <v/>
      </c>
      <c r="T249" s="1217"/>
      <c r="U249" s="1217"/>
      <c r="V249" s="1217"/>
      <c r="W249" s="1218"/>
      <c r="X249" s="1216" t="str">
        <f>IFERROR(VLOOKUP('5簡'!$A245,作業員情報!$A$4:$AE$53,17,0),"")&amp;""</f>
        <v/>
      </c>
      <c r="Y249" s="1217"/>
      <c r="Z249" s="1217"/>
      <c r="AA249" s="1217"/>
      <c r="AB249" s="1218"/>
      <c r="AC249" s="1172" t="s">
        <v>890</v>
      </c>
      <c r="AD249" s="1173"/>
      <c r="AE249" s="1173"/>
      <c r="AF249" s="1173"/>
      <c r="AG249" s="1173"/>
      <c r="AH249" s="1174"/>
      <c r="AI249" s="1172" t="s">
        <v>1134</v>
      </c>
      <c r="AJ249" s="1173"/>
      <c r="AK249" s="1174"/>
    </row>
    <row r="250" spans="1:37" ht="8.25" customHeight="1">
      <c r="A250" s="1201"/>
      <c r="B250" s="1266"/>
      <c r="C250" s="1157"/>
      <c r="D250" s="1207"/>
      <c r="E250" s="1263"/>
      <c r="F250" s="1263"/>
      <c r="G250" s="1157"/>
      <c r="H250" s="1157"/>
      <c r="I250" s="1263"/>
      <c r="J250" s="1275"/>
      <c r="K250" s="1263"/>
      <c r="L250" s="1158"/>
      <c r="M250" s="1158"/>
      <c r="N250" s="1168"/>
      <c r="O250" s="1169"/>
      <c r="P250" s="1169"/>
      <c r="Q250" s="1169"/>
      <c r="R250" s="1281"/>
      <c r="S250" s="1219"/>
      <c r="T250" s="1220"/>
      <c r="U250" s="1220"/>
      <c r="V250" s="1220"/>
      <c r="W250" s="1221"/>
      <c r="X250" s="1219"/>
      <c r="Y250" s="1220"/>
      <c r="Z250" s="1220"/>
      <c r="AA250" s="1220"/>
      <c r="AB250" s="1221"/>
      <c r="AC250" s="1175"/>
      <c r="AD250" s="1176"/>
      <c r="AE250" s="1176"/>
      <c r="AF250" s="1176"/>
      <c r="AG250" s="1176"/>
      <c r="AH250" s="1177"/>
      <c r="AI250" s="1175"/>
      <c r="AJ250" s="1176"/>
      <c r="AK250" s="1177"/>
    </row>
    <row r="251" spans="1:37" ht="8.25" customHeight="1">
      <c r="A251" s="1201"/>
      <c r="B251" s="1159" t="str">
        <f>IFERROR(VLOOKUP('5簡'!$A245,作業員情報!$A$4:$AE$53,2,0)&amp;VLOOKUP('5簡'!$A245,作業員情報!$A$4:$AE$53,3,0),"")</f>
        <v/>
      </c>
      <c r="C251" s="1157"/>
      <c r="D251" s="1207"/>
      <c r="E251" s="1264"/>
      <c r="F251" s="1264"/>
      <c r="G251" s="1158"/>
      <c r="H251" s="1158"/>
      <c r="I251" s="1264"/>
      <c r="J251" s="1275"/>
      <c r="K251" s="1264"/>
      <c r="L251" s="1156" t="str">
        <f>IFERROR(VLOOKUP('5簡'!$A245,作業員情報!$A$4:$AE$53,12,0),"")&amp;""</f>
        <v/>
      </c>
      <c r="M251" s="1156" t="str">
        <f>IFERROR(VLOOKUP('5簡'!$A245,作業員情報!$A$4:$AE$53,19,0),"")&amp;""</f>
        <v/>
      </c>
      <c r="N251" s="1168"/>
      <c r="O251" s="1169"/>
      <c r="P251" s="1169"/>
      <c r="Q251" s="1169"/>
      <c r="R251" s="1281"/>
      <c r="S251" s="1219"/>
      <c r="T251" s="1220"/>
      <c r="U251" s="1220"/>
      <c r="V251" s="1220"/>
      <c r="W251" s="1221"/>
      <c r="X251" s="1219"/>
      <c r="Y251" s="1220"/>
      <c r="Z251" s="1220"/>
      <c r="AA251" s="1220"/>
      <c r="AB251" s="1221"/>
      <c r="AC251" s="1178"/>
      <c r="AD251" s="1179"/>
      <c r="AE251" s="1179"/>
      <c r="AF251" s="1179"/>
      <c r="AG251" s="1179"/>
      <c r="AH251" s="1180"/>
      <c r="AI251" s="1175"/>
      <c r="AJ251" s="1176"/>
      <c r="AK251" s="1177"/>
    </row>
    <row r="252" spans="1:37" ht="8.25" customHeight="1">
      <c r="A252" s="1201"/>
      <c r="B252" s="1160"/>
      <c r="C252" s="1157"/>
      <c r="D252" s="1207"/>
      <c r="E252" s="1268">
        <f>IFERROR(VLOOKUP('5簡'!$A245,作業員情報!$A$4:$AE$53,21,0),"")</f>
        <v>0</v>
      </c>
      <c r="F252" s="1271" t="str">
        <f ca="1">IFERROR(VLOOKUP('5簡'!$A245,作業員情報!$A$4:$AE$53,10,0),"")</f>
        <v/>
      </c>
      <c r="G252" s="1156" t="str">
        <f>IFERROR(VLOOKUP('5簡'!$A245,作業員情報!$A$4:$AE$53,25,0),"")&amp;""</f>
        <v/>
      </c>
      <c r="H252" s="1156" t="str">
        <f>IFERROR(VLOOKUP('5簡'!$A245,作業員情報!$A$4:$AE$53,26,0),"")&amp;""</f>
        <v/>
      </c>
      <c r="I252" s="1156" t="str">
        <f>IFERROR(VLOOKUP('5簡'!$A245,作業員情報!$A$4:$AE$53,28,0),"")&amp;""</f>
        <v/>
      </c>
      <c r="J252" s="1275"/>
      <c r="K252" s="1156" t="str">
        <f>IFERROR(VLOOKUP('5簡'!$A245,作業員情報!$A$4:$AE$53,31,0),"")&amp;""</f>
        <v/>
      </c>
      <c r="L252" s="1158"/>
      <c r="M252" s="1158"/>
      <c r="N252" s="1168"/>
      <c r="O252" s="1169"/>
      <c r="P252" s="1169"/>
      <c r="Q252" s="1169"/>
      <c r="R252" s="1281"/>
      <c r="S252" s="1219"/>
      <c r="T252" s="1220"/>
      <c r="U252" s="1220"/>
      <c r="V252" s="1220"/>
      <c r="W252" s="1221"/>
      <c r="X252" s="1219"/>
      <c r="Y252" s="1220"/>
      <c r="Z252" s="1220"/>
      <c r="AA252" s="1220"/>
      <c r="AB252" s="1221"/>
      <c r="AC252" s="1172" t="s">
        <v>890</v>
      </c>
      <c r="AD252" s="1173"/>
      <c r="AE252" s="1173"/>
      <c r="AF252" s="1173"/>
      <c r="AG252" s="1173"/>
      <c r="AH252" s="1174"/>
      <c r="AI252" s="1175" t="s">
        <v>1135</v>
      </c>
      <c r="AJ252" s="1176"/>
      <c r="AK252" s="1177"/>
    </row>
    <row r="253" spans="1:37" ht="8.25" customHeight="1">
      <c r="A253" s="1201"/>
      <c r="B253" s="1267" t="str">
        <f>IFERROR(VLOOKUP('5簡'!$A245,作業員情報!$A$4:$AE$53,6,0),"")&amp;""</f>
        <v/>
      </c>
      <c r="C253" s="1157"/>
      <c r="D253" s="1207"/>
      <c r="E253" s="1269"/>
      <c r="F253" s="1272"/>
      <c r="G253" s="1157"/>
      <c r="H253" s="1157"/>
      <c r="I253" s="1157"/>
      <c r="J253" s="1275"/>
      <c r="K253" s="1157"/>
      <c r="L253" s="1156" t="str">
        <f>IFERROR(VLOOKUP('5簡'!$A245,作業員情報!$A$4:$AE$53,13,0),"")&amp;""</f>
        <v/>
      </c>
      <c r="M253" s="1156" t="str">
        <f>IFERROR(VLOOKUP('5簡'!$A245,作業員情報!$A$4:$AE$53,14,0),"")&amp;""</f>
        <v/>
      </c>
      <c r="N253" s="1168"/>
      <c r="O253" s="1169"/>
      <c r="P253" s="1169"/>
      <c r="Q253" s="1169"/>
      <c r="R253" s="1281"/>
      <c r="S253" s="1219"/>
      <c r="T253" s="1220"/>
      <c r="U253" s="1220"/>
      <c r="V253" s="1220"/>
      <c r="W253" s="1221"/>
      <c r="X253" s="1219"/>
      <c r="Y253" s="1220"/>
      <c r="Z253" s="1220"/>
      <c r="AA253" s="1220"/>
      <c r="AB253" s="1221"/>
      <c r="AC253" s="1175"/>
      <c r="AD253" s="1176"/>
      <c r="AE253" s="1176"/>
      <c r="AF253" s="1176"/>
      <c r="AG253" s="1176"/>
      <c r="AH253" s="1177"/>
      <c r="AI253" s="1175"/>
      <c r="AJ253" s="1176"/>
      <c r="AK253" s="1177"/>
    </row>
    <row r="254" spans="1:37" ht="8.25" customHeight="1">
      <c r="A254" s="1202"/>
      <c r="B254" s="1155"/>
      <c r="C254" s="1158"/>
      <c r="D254" s="1208"/>
      <c r="E254" s="1270"/>
      <c r="F254" s="1273"/>
      <c r="G254" s="1158"/>
      <c r="H254" s="1158"/>
      <c r="I254" s="1158"/>
      <c r="J254" s="1276"/>
      <c r="K254" s="1158"/>
      <c r="L254" s="1158"/>
      <c r="M254" s="1158"/>
      <c r="N254" s="1282"/>
      <c r="O254" s="1283"/>
      <c r="P254" s="1283"/>
      <c r="Q254" s="1283"/>
      <c r="R254" s="1284"/>
      <c r="S254" s="1277"/>
      <c r="T254" s="1278"/>
      <c r="U254" s="1278"/>
      <c r="V254" s="1278"/>
      <c r="W254" s="1279"/>
      <c r="X254" s="1277"/>
      <c r="Y254" s="1278"/>
      <c r="Z254" s="1278"/>
      <c r="AA254" s="1278"/>
      <c r="AB254" s="1279"/>
      <c r="AC254" s="1178"/>
      <c r="AD254" s="1179"/>
      <c r="AE254" s="1179"/>
      <c r="AF254" s="1179"/>
      <c r="AG254" s="1179"/>
      <c r="AH254" s="1180"/>
      <c r="AI254" s="1337"/>
      <c r="AJ254" s="1338"/>
      <c r="AK254" s="1339"/>
    </row>
    <row r="255" spans="1:37" ht="8.25" customHeight="1">
      <c r="A255" s="1200">
        <f>A249+1</f>
        <v>35</v>
      </c>
      <c r="B255" s="1265" t="str">
        <f>IFERROR(VLOOKUP('5簡'!$A251,作業員情報!$A$4:$AE$53,4,0)&amp;" "&amp;VLOOKUP('5簡'!$A251,作業員情報!$A$4:$AE$53,5,0),"")</f>
        <v xml:space="preserve"> </v>
      </c>
      <c r="C255" s="1156" t="str">
        <f>IFERROR(VLOOKUP('5簡'!$A251,作業員情報!$A$4:$AE$53,7,0),"")&amp;""</f>
        <v/>
      </c>
      <c r="D255" s="1206" t="str">
        <f>IFERROR(VLOOKUP('5簡'!$A251,作業員情報!$A$4:$AE$53,8,0),"")&amp;""</f>
        <v/>
      </c>
      <c r="E255" s="1262">
        <f>IFERROR(VLOOKUP('5簡'!$A251,作業員情報!$A$4:$AE$53,20,0),"")</f>
        <v>0</v>
      </c>
      <c r="F255" s="1262">
        <f>IFERROR(VLOOKUP('5簡'!$A251,作業員情報!$A$4:$AE$53,9,0),"")</f>
        <v>0</v>
      </c>
      <c r="G255" s="1156" t="str">
        <f>IFERROR(VLOOKUP('5簡'!$A251,作業員情報!$A$4:$AE$53,22,0)&amp;VLOOKUP('5簡'!$A251,作業員情報!$A$4:$AE$53,23,0),"")</f>
        <v/>
      </c>
      <c r="H255" s="1156" t="str">
        <f>IFERROR(VLOOKUP('5簡'!$A251,作業員情報!$A$4:$AE$53,24,0),"")&amp;""</f>
        <v/>
      </c>
      <c r="I255" s="1262">
        <f>IFERROR(VLOOKUP('5簡'!$A251,作業員情報!$A$4:$AE$53,27,0),"")</f>
        <v>0</v>
      </c>
      <c r="J255" s="1274" t="str">
        <f>IFERROR(VLOOKUP('5簡'!$A251,作業員情報!$A$4:$AE$53,29,0),"")&amp;""</f>
        <v/>
      </c>
      <c r="K255" s="1262">
        <f>IFERROR(VLOOKUP('5簡'!$A251,作業員情報!$A$4:$AE$53,30,0),"")</f>
        <v>0</v>
      </c>
      <c r="L255" s="1156" t="str">
        <f>IFERROR(VLOOKUP('5簡'!$A251,作業員情報!$A$4:$AE$53,11,0),"")&amp;""</f>
        <v/>
      </c>
      <c r="M255" s="1156" t="str">
        <f>IFERROR(VLOOKUP('5簡'!$A251,作業員情報!$A$4:$AE$53,18,0),"")&amp;""</f>
        <v/>
      </c>
      <c r="N255" s="1166" t="str">
        <f>IFERROR(VLOOKUP('5簡'!$A251,作業員情報!$A$4:$AE$53,15,0),"")&amp;""</f>
        <v/>
      </c>
      <c r="O255" s="1167"/>
      <c r="P255" s="1167"/>
      <c r="Q255" s="1167"/>
      <c r="R255" s="1280"/>
      <c r="S255" s="1216" t="str">
        <f>IFERROR(VLOOKUP('5簡'!$A251,作業員情報!$A$4:$AE$53,16,0),"")&amp;""</f>
        <v/>
      </c>
      <c r="T255" s="1217"/>
      <c r="U255" s="1217"/>
      <c r="V255" s="1217"/>
      <c r="W255" s="1218"/>
      <c r="X255" s="1216" t="str">
        <f>IFERROR(VLOOKUP('5簡'!$A251,作業員情報!$A$4:$AE$53,17,0),"")&amp;""</f>
        <v/>
      </c>
      <c r="Y255" s="1217"/>
      <c r="Z255" s="1217"/>
      <c r="AA255" s="1217"/>
      <c r="AB255" s="1218"/>
      <c r="AC255" s="1172" t="s">
        <v>890</v>
      </c>
      <c r="AD255" s="1173"/>
      <c r="AE255" s="1173"/>
      <c r="AF255" s="1173"/>
      <c r="AG255" s="1173"/>
      <c r="AH255" s="1174"/>
      <c r="AI255" s="1172" t="s">
        <v>1134</v>
      </c>
      <c r="AJ255" s="1173"/>
      <c r="AK255" s="1174"/>
    </row>
    <row r="256" spans="1:37" ht="8.25" customHeight="1">
      <c r="A256" s="1201"/>
      <c r="B256" s="1266"/>
      <c r="C256" s="1157"/>
      <c r="D256" s="1207"/>
      <c r="E256" s="1263"/>
      <c r="F256" s="1263"/>
      <c r="G256" s="1157"/>
      <c r="H256" s="1157"/>
      <c r="I256" s="1263"/>
      <c r="J256" s="1275"/>
      <c r="K256" s="1263"/>
      <c r="L256" s="1158"/>
      <c r="M256" s="1158"/>
      <c r="N256" s="1168"/>
      <c r="O256" s="1169"/>
      <c r="P256" s="1169"/>
      <c r="Q256" s="1169"/>
      <c r="R256" s="1281"/>
      <c r="S256" s="1219"/>
      <c r="T256" s="1220"/>
      <c r="U256" s="1220"/>
      <c r="V256" s="1220"/>
      <c r="W256" s="1221"/>
      <c r="X256" s="1219"/>
      <c r="Y256" s="1220"/>
      <c r="Z256" s="1220"/>
      <c r="AA256" s="1220"/>
      <c r="AB256" s="1221"/>
      <c r="AC256" s="1175"/>
      <c r="AD256" s="1176"/>
      <c r="AE256" s="1176"/>
      <c r="AF256" s="1176"/>
      <c r="AG256" s="1176"/>
      <c r="AH256" s="1177"/>
      <c r="AI256" s="1175"/>
      <c r="AJ256" s="1176"/>
      <c r="AK256" s="1177"/>
    </row>
    <row r="257" spans="1:37" ht="8.25" customHeight="1">
      <c r="A257" s="1201"/>
      <c r="B257" s="1159" t="str">
        <f>IFERROR(VLOOKUP('5簡'!$A251,作業員情報!$A$4:$AE$53,2,0)&amp;VLOOKUP('5簡'!$A251,作業員情報!$A$4:$AE$53,3,0),"")</f>
        <v/>
      </c>
      <c r="C257" s="1157"/>
      <c r="D257" s="1207"/>
      <c r="E257" s="1264"/>
      <c r="F257" s="1264"/>
      <c r="G257" s="1158"/>
      <c r="H257" s="1158"/>
      <c r="I257" s="1264"/>
      <c r="J257" s="1275"/>
      <c r="K257" s="1264"/>
      <c r="L257" s="1156" t="str">
        <f>IFERROR(VLOOKUP('5簡'!$A251,作業員情報!$A$4:$AE$53,12,0),"")&amp;""</f>
        <v/>
      </c>
      <c r="M257" s="1156" t="str">
        <f>IFERROR(VLOOKUP('5簡'!$A251,作業員情報!$A$4:$AE$53,19,0),"")&amp;""</f>
        <v/>
      </c>
      <c r="N257" s="1168"/>
      <c r="O257" s="1169"/>
      <c r="P257" s="1169"/>
      <c r="Q257" s="1169"/>
      <c r="R257" s="1281"/>
      <c r="S257" s="1219"/>
      <c r="T257" s="1220"/>
      <c r="U257" s="1220"/>
      <c r="V257" s="1220"/>
      <c r="W257" s="1221"/>
      <c r="X257" s="1219"/>
      <c r="Y257" s="1220"/>
      <c r="Z257" s="1220"/>
      <c r="AA257" s="1220"/>
      <c r="AB257" s="1221"/>
      <c r="AC257" s="1178"/>
      <c r="AD257" s="1179"/>
      <c r="AE257" s="1179"/>
      <c r="AF257" s="1179"/>
      <c r="AG257" s="1179"/>
      <c r="AH257" s="1180"/>
      <c r="AI257" s="1175"/>
      <c r="AJ257" s="1176"/>
      <c r="AK257" s="1177"/>
    </row>
    <row r="258" spans="1:37" ht="8.25" customHeight="1">
      <c r="A258" s="1201"/>
      <c r="B258" s="1160"/>
      <c r="C258" s="1157"/>
      <c r="D258" s="1207"/>
      <c r="E258" s="1268">
        <f>IFERROR(VLOOKUP('5簡'!$A251,作業員情報!$A$4:$AE$53,21,0),"")</f>
        <v>0</v>
      </c>
      <c r="F258" s="1271" t="str">
        <f ca="1">IFERROR(VLOOKUP('5簡'!$A251,作業員情報!$A$4:$AE$53,10,0),"")</f>
        <v/>
      </c>
      <c r="G258" s="1156" t="str">
        <f>IFERROR(VLOOKUP('5簡'!$A251,作業員情報!$A$4:$AE$53,25,0),"")&amp;""</f>
        <v/>
      </c>
      <c r="H258" s="1156" t="str">
        <f>IFERROR(VLOOKUP('5簡'!$A251,作業員情報!$A$4:$AE$53,26,0),"")&amp;""</f>
        <v/>
      </c>
      <c r="I258" s="1156" t="str">
        <f>IFERROR(VLOOKUP('5簡'!$A251,作業員情報!$A$4:$AE$53,28,0),"")&amp;""</f>
        <v/>
      </c>
      <c r="J258" s="1275"/>
      <c r="K258" s="1156" t="str">
        <f>IFERROR(VLOOKUP('5簡'!$A251,作業員情報!$A$4:$AE$53,31,0),"")&amp;""</f>
        <v/>
      </c>
      <c r="L258" s="1158"/>
      <c r="M258" s="1158"/>
      <c r="N258" s="1168"/>
      <c r="O258" s="1169"/>
      <c r="P258" s="1169"/>
      <c r="Q258" s="1169"/>
      <c r="R258" s="1281"/>
      <c r="S258" s="1219"/>
      <c r="T258" s="1220"/>
      <c r="U258" s="1220"/>
      <c r="V258" s="1220"/>
      <c r="W258" s="1221"/>
      <c r="X258" s="1219"/>
      <c r="Y258" s="1220"/>
      <c r="Z258" s="1220"/>
      <c r="AA258" s="1220"/>
      <c r="AB258" s="1221"/>
      <c r="AC258" s="1172" t="s">
        <v>890</v>
      </c>
      <c r="AD258" s="1173"/>
      <c r="AE258" s="1173"/>
      <c r="AF258" s="1173"/>
      <c r="AG258" s="1173"/>
      <c r="AH258" s="1174"/>
      <c r="AI258" s="1175" t="s">
        <v>1135</v>
      </c>
      <c r="AJ258" s="1176"/>
      <c r="AK258" s="1177"/>
    </row>
    <row r="259" spans="1:37" ht="8.25" customHeight="1">
      <c r="A259" s="1201"/>
      <c r="B259" s="1267" t="str">
        <f>IFERROR(VLOOKUP('5簡'!$A251,作業員情報!$A$4:$AE$53,6,0),"")&amp;""</f>
        <v/>
      </c>
      <c r="C259" s="1157"/>
      <c r="D259" s="1207"/>
      <c r="E259" s="1269"/>
      <c r="F259" s="1272"/>
      <c r="G259" s="1157"/>
      <c r="H259" s="1157"/>
      <c r="I259" s="1157"/>
      <c r="J259" s="1275"/>
      <c r="K259" s="1157"/>
      <c r="L259" s="1156" t="str">
        <f>IFERROR(VLOOKUP('5簡'!$A251,作業員情報!$A$4:$AE$53,13,0),"")&amp;""</f>
        <v/>
      </c>
      <c r="M259" s="1156" t="str">
        <f>IFERROR(VLOOKUP('5簡'!$A251,作業員情報!$A$4:$AE$53,14,0),"")&amp;""</f>
        <v/>
      </c>
      <c r="N259" s="1168"/>
      <c r="O259" s="1169"/>
      <c r="P259" s="1169"/>
      <c r="Q259" s="1169"/>
      <c r="R259" s="1281"/>
      <c r="S259" s="1219"/>
      <c r="T259" s="1220"/>
      <c r="U259" s="1220"/>
      <c r="V259" s="1220"/>
      <c r="W259" s="1221"/>
      <c r="X259" s="1219"/>
      <c r="Y259" s="1220"/>
      <c r="Z259" s="1220"/>
      <c r="AA259" s="1220"/>
      <c r="AB259" s="1221"/>
      <c r="AC259" s="1175"/>
      <c r="AD259" s="1176"/>
      <c r="AE259" s="1176"/>
      <c r="AF259" s="1176"/>
      <c r="AG259" s="1176"/>
      <c r="AH259" s="1177"/>
      <c r="AI259" s="1175"/>
      <c r="AJ259" s="1176"/>
      <c r="AK259" s="1177"/>
    </row>
    <row r="260" spans="1:37" ht="8.25" customHeight="1">
      <c r="A260" s="1202"/>
      <c r="B260" s="1155"/>
      <c r="C260" s="1158"/>
      <c r="D260" s="1208"/>
      <c r="E260" s="1270"/>
      <c r="F260" s="1273"/>
      <c r="G260" s="1158"/>
      <c r="H260" s="1158"/>
      <c r="I260" s="1158"/>
      <c r="J260" s="1276"/>
      <c r="K260" s="1158"/>
      <c r="L260" s="1158"/>
      <c r="M260" s="1158"/>
      <c r="N260" s="1282"/>
      <c r="O260" s="1283"/>
      <c r="P260" s="1283"/>
      <c r="Q260" s="1283"/>
      <c r="R260" s="1284"/>
      <c r="S260" s="1277"/>
      <c r="T260" s="1278"/>
      <c r="U260" s="1278"/>
      <c r="V260" s="1278"/>
      <c r="W260" s="1279"/>
      <c r="X260" s="1277"/>
      <c r="Y260" s="1278"/>
      <c r="Z260" s="1278"/>
      <c r="AA260" s="1278"/>
      <c r="AB260" s="1279"/>
      <c r="AC260" s="1178"/>
      <c r="AD260" s="1179"/>
      <c r="AE260" s="1179"/>
      <c r="AF260" s="1179"/>
      <c r="AG260" s="1179"/>
      <c r="AH260" s="1180"/>
      <c r="AI260" s="1337"/>
      <c r="AJ260" s="1338"/>
      <c r="AK260" s="1339"/>
    </row>
    <row r="261" spans="1:37" ht="8.25" customHeight="1">
      <c r="A261" s="1200">
        <f>A255+1</f>
        <v>36</v>
      </c>
      <c r="B261" s="1265" t="str">
        <f>IFERROR(VLOOKUP('5簡'!$A257,作業員情報!$A$4:$AE$53,4,0)&amp;" "&amp;VLOOKUP('5簡'!$A257,作業員情報!$A$4:$AE$53,5,0),"")</f>
        <v xml:space="preserve"> </v>
      </c>
      <c r="C261" s="1156" t="str">
        <f>IFERROR(VLOOKUP('5簡'!$A257,作業員情報!$A$4:$AE$53,7,0),"")&amp;""</f>
        <v/>
      </c>
      <c r="D261" s="1206" t="str">
        <f>IFERROR(VLOOKUP('5簡'!$A257,作業員情報!$A$4:$AE$53,8,0),"")&amp;""</f>
        <v/>
      </c>
      <c r="E261" s="1262">
        <f>IFERROR(VLOOKUP('5簡'!$A257,作業員情報!$A$4:$AE$53,20,0),"")</f>
        <v>0</v>
      </c>
      <c r="F261" s="1262">
        <f>IFERROR(VLOOKUP('5簡'!$A257,作業員情報!$A$4:$AE$53,9,0),"")</f>
        <v>0</v>
      </c>
      <c r="G261" s="1156" t="str">
        <f>IFERROR(VLOOKUP('5簡'!$A257,作業員情報!$A$4:$AE$53,22,0)&amp;VLOOKUP('5簡'!$A257,作業員情報!$A$4:$AE$53,23,0),"")</f>
        <v/>
      </c>
      <c r="H261" s="1156" t="str">
        <f>IFERROR(VLOOKUP('5簡'!$A257,作業員情報!$A$4:$AE$53,24,0),"")&amp;""</f>
        <v/>
      </c>
      <c r="I261" s="1262">
        <f>IFERROR(VLOOKUP('5簡'!$A257,作業員情報!$A$4:$AE$53,27,0),"")</f>
        <v>0</v>
      </c>
      <c r="J261" s="1274" t="str">
        <f>IFERROR(VLOOKUP('5簡'!$A257,作業員情報!$A$4:$AE$53,29,0),"")&amp;""</f>
        <v/>
      </c>
      <c r="K261" s="1262">
        <f>IFERROR(VLOOKUP('5簡'!$A257,作業員情報!$A$4:$AE$53,30,0),"")</f>
        <v>0</v>
      </c>
      <c r="L261" s="1156" t="str">
        <f>IFERROR(VLOOKUP('5簡'!$A257,作業員情報!$A$4:$AE$53,11,0),"")&amp;""</f>
        <v/>
      </c>
      <c r="M261" s="1156" t="str">
        <f>IFERROR(VLOOKUP('5簡'!$A257,作業員情報!$A$4:$AE$53,18,0),"")&amp;""</f>
        <v/>
      </c>
      <c r="N261" s="1166" t="str">
        <f>IFERROR(VLOOKUP('5簡'!$A257,作業員情報!$A$4:$AE$53,15,0),"")&amp;""</f>
        <v/>
      </c>
      <c r="O261" s="1167"/>
      <c r="P261" s="1167"/>
      <c r="Q261" s="1167"/>
      <c r="R261" s="1280"/>
      <c r="S261" s="1216" t="str">
        <f>IFERROR(VLOOKUP('5簡'!$A257,作業員情報!$A$4:$AE$53,16,0),"")&amp;""</f>
        <v/>
      </c>
      <c r="T261" s="1217"/>
      <c r="U261" s="1217"/>
      <c r="V261" s="1217"/>
      <c r="W261" s="1218"/>
      <c r="X261" s="1216" t="str">
        <f>IFERROR(VLOOKUP('5簡'!$A257,作業員情報!$A$4:$AE$53,17,0),"")&amp;""</f>
        <v/>
      </c>
      <c r="Y261" s="1217"/>
      <c r="Z261" s="1217"/>
      <c r="AA261" s="1217"/>
      <c r="AB261" s="1218"/>
      <c r="AC261" s="1172" t="s">
        <v>890</v>
      </c>
      <c r="AD261" s="1173"/>
      <c r="AE261" s="1173"/>
      <c r="AF261" s="1173"/>
      <c r="AG261" s="1173"/>
      <c r="AH261" s="1174"/>
      <c r="AI261" s="1172" t="s">
        <v>1134</v>
      </c>
      <c r="AJ261" s="1173"/>
      <c r="AK261" s="1174"/>
    </row>
    <row r="262" spans="1:37" ht="8.25" customHeight="1">
      <c r="A262" s="1201"/>
      <c r="B262" s="1266"/>
      <c r="C262" s="1157"/>
      <c r="D262" s="1207"/>
      <c r="E262" s="1263"/>
      <c r="F262" s="1263"/>
      <c r="G262" s="1157"/>
      <c r="H262" s="1157"/>
      <c r="I262" s="1263"/>
      <c r="J262" s="1275"/>
      <c r="K262" s="1263"/>
      <c r="L262" s="1158"/>
      <c r="M262" s="1158"/>
      <c r="N262" s="1168"/>
      <c r="O262" s="1169"/>
      <c r="P262" s="1169"/>
      <c r="Q262" s="1169"/>
      <c r="R262" s="1281"/>
      <c r="S262" s="1219"/>
      <c r="T262" s="1220"/>
      <c r="U262" s="1220"/>
      <c r="V262" s="1220"/>
      <c r="W262" s="1221"/>
      <c r="X262" s="1219"/>
      <c r="Y262" s="1220"/>
      <c r="Z262" s="1220"/>
      <c r="AA262" s="1220"/>
      <c r="AB262" s="1221"/>
      <c r="AC262" s="1175"/>
      <c r="AD262" s="1176"/>
      <c r="AE262" s="1176"/>
      <c r="AF262" s="1176"/>
      <c r="AG262" s="1176"/>
      <c r="AH262" s="1177"/>
      <c r="AI262" s="1175"/>
      <c r="AJ262" s="1176"/>
      <c r="AK262" s="1177"/>
    </row>
    <row r="263" spans="1:37" ht="8.25" customHeight="1">
      <c r="A263" s="1201"/>
      <c r="B263" s="1159" t="str">
        <f>IFERROR(VLOOKUP('5簡'!$A257,作業員情報!$A$4:$AE$53,2,0)&amp;VLOOKUP('5簡'!$A257,作業員情報!$A$4:$AE$53,3,0),"")</f>
        <v/>
      </c>
      <c r="C263" s="1157"/>
      <c r="D263" s="1207"/>
      <c r="E263" s="1264"/>
      <c r="F263" s="1264"/>
      <c r="G263" s="1158"/>
      <c r="H263" s="1158"/>
      <c r="I263" s="1264"/>
      <c r="J263" s="1275"/>
      <c r="K263" s="1264"/>
      <c r="L263" s="1156" t="str">
        <f>IFERROR(VLOOKUP('5簡'!$A257,作業員情報!$A$4:$AE$53,12,0),"")&amp;""</f>
        <v/>
      </c>
      <c r="M263" s="1156" t="str">
        <f>IFERROR(VLOOKUP('5簡'!$A257,作業員情報!$A$4:$AE$53,19,0),"")&amp;""</f>
        <v/>
      </c>
      <c r="N263" s="1168"/>
      <c r="O263" s="1169"/>
      <c r="P263" s="1169"/>
      <c r="Q263" s="1169"/>
      <c r="R263" s="1281"/>
      <c r="S263" s="1219"/>
      <c r="T263" s="1220"/>
      <c r="U263" s="1220"/>
      <c r="V263" s="1220"/>
      <c r="W263" s="1221"/>
      <c r="X263" s="1219"/>
      <c r="Y263" s="1220"/>
      <c r="Z263" s="1220"/>
      <c r="AA263" s="1220"/>
      <c r="AB263" s="1221"/>
      <c r="AC263" s="1178"/>
      <c r="AD263" s="1179"/>
      <c r="AE263" s="1179"/>
      <c r="AF263" s="1179"/>
      <c r="AG263" s="1179"/>
      <c r="AH263" s="1180"/>
      <c r="AI263" s="1175"/>
      <c r="AJ263" s="1176"/>
      <c r="AK263" s="1177"/>
    </row>
    <row r="264" spans="1:37" ht="8.25" customHeight="1">
      <c r="A264" s="1201"/>
      <c r="B264" s="1160"/>
      <c r="C264" s="1157"/>
      <c r="D264" s="1207"/>
      <c r="E264" s="1268">
        <f>IFERROR(VLOOKUP('5簡'!$A257,作業員情報!$A$4:$AE$53,21,0),"")</f>
        <v>0</v>
      </c>
      <c r="F264" s="1271" t="str">
        <f ca="1">IFERROR(VLOOKUP('5簡'!$A257,作業員情報!$A$4:$AE$53,10,0),"")</f>
        <v/>
      </c>
      <c r="G264" s="1156" t="str">
        <f>IFERROR(VLOOKUP('5簡'!$A257,作業員情報!$A$4:$AE$53,25,0),"")&amp;""</f>
        <v/>
      </c>
      <c r="H264" s="1156" t="str">
        <f>IFERROR(VLOOKUP('5簡'!$A257,作業員情報!$A$4:$AE$53,26,0),"")&amp;""</f>
        <v/>
      </c>
      <c r="I264" s="1156" t="str">
        <f>IFERROR(VLOOKUP('5簡'!$A257,作業員情報!$A$4:$AE$53,28,0),"")&amp;""</f>
        <v/>
      </c>
      <c r="J264" s="1275"/>
      <c r="K264" s="1156" t="str">
        <f>IFERROR(VLOOKUP('5簡'!$A257,作業員情報!$A$4:$AE$53,31,0),"")&amp;""</f>
        <v/>
      </c>
      <c r="L264" s="1158"/>
      <c r="M264" s="1158"/>
      <c r="N264" s="1168"/>
      <c r="O264" s="1169"/>
      <c r="P264" s="1169"/>
      <c r="Q264" s="1169"/>
      <c r="R264" s="1281"/>
      <c r="S264" s="1219"/>
      <c r="T264" s="1220"/>
      <c r="U264" s="1220"/>
      <c r="V264" s="1220"/>
      <c r="W264" s="1221"/>
      <c r="X264" s="1219"/>
      <c r="Y264" s="1220"/>
      <c r="Z264" s="1220"/>
      <c r="AA264" s="1220"/>
      <c r="AB264" s="1221"/>
      <c r="AC264" s="1172" t="s">
        <v>890</v>
      </c>
      <c r="AD264" s="1173"/>
      <c r="AE264" s="1173"/>
      <c r="AF264" s="1173"/>
      <c r="AG264" s="1173"/>
      <c r="AH264" s="1174"/>
      <c r="AI264" s="1175" t="s">
        <v>1135</v>
      </c>
      <c r="AJ264" s="1176"/>
      <c r="AK264" s="1177"/>
    </row>
    <row r="265" spans="1:37" ht="8.25" customHeight="1">
      <c r="A265" s="1201"/>
      <c r="B265" s="1267" t="str">
        <f>IFERROR(VLOOKUP('5簡'!$A257,作業員情報!$A$4:$AE$53,6,0),"")&amp;""</f>
        <v/>
      </c>
      <c r="C265" s="1157"/>
      <c r="D265" s="1207"/>
      <c r="E265" s="1269"/>
      <c r="F265" s="1272"/>
      <c r="G265" s="1157"/>
      <c r="H265" s="1157"/>
      <c r="I265" s="1157"/>
      <c r="J265" s="1275"/>
      <c r="K265" s="1157"/>
      <c r="L265" s="1156" t="str">
        <f>IFERROR(VLOOKUP('5簡'!$A257,作業員情報!$A$4:$AE$53,13,0),"")&amp;""</f>
        <v/>
      </c>
      <c r="M265" s="1156" t="str">
        <f>IFERROR(VLOOKUP('5簡'!$A257,作業員情報!$A$4:$AE$53,14,0),"")&amp;""</f>
        <v/>
      </c>
      <c r="N265" s="1168"/>
      <c r="O265" s="1169"/>
      <c r="P265" s="1169"/>
      <c r="Q265" s="1169"/>
      <c r="R265" s="1281"/>
      <c r="S265" s="1219"/>
      <c r="T265" s="1220"/>
      <c r="U265" s="1220"/>
      <c r="V265" s="1220"/>
      <c r="W265" s="1221"/>
      <c r="X265" s="1219"/>
      <c r="Y265" s="1220"/>
      <c r="Z265" s="1220"/>
      <c r="AA265" s="1220"/>
      <c r="AB265" s="1221"/>
      <c r="AC265" s="1175"/>
      <c r="AD265" s="1176"/>
      <c r="AE265" s="1176"/>
      <c r="AF265" s="1176"/>
      <c r="AG265" s="1176"/>
      <c r="AH265" s="1177"/>
      <c r="AI265" s="1175"/>
      <c r="AJ265" s="1176"/>
      <c r="AK265" s="1177"/>
    </row>
    <row r="266" spans="1:37" ht="8.25" customHeight="1">
      <c r="A266" s="1202"/>
      <c r="B266" s="1155"/>
      <c r="C266" s="1158"/>
      <c r="D266" s="1208"/>
      <c r="E266" s="1270"/>
      <c r="F266" s="1273"/>
      <c r="G266" s="1158"/>
      <c r="H266" s="1158"/>
      <c r="I266" s="1158"/>
      <c r="J266" s="1276"/>
      <c r="K266" s="1158"/>
      <c r="L266" s="1158"/>
      <c r="M266" s="1158"/>
      <c r="N266" s="1282"/>
      <c r="O266" s="1283"/>
      <c r="P266" s="1283"/>
      <c r="Q266" s="1283"/>
      <c r="R266" s="1284"/>
      <c r="S266" s="1277"/>
      <c r="T266" s="1278"/>
      <c r="U266" s="1278"/>
      <c r="V266" s="1278"/>
      <c r="W266" s="1279"/>
      <c r="X266" s="1277"/>
      <c r="Y266" s="1278"/>
      <c r="Z266" s="1278"/>
      <c r="AA266" s="1278"/>
      <c r="AB266" s="1279"/>
      <c r="AC266" s="1178"/>
      <c r="AD266" s="1179"/>
      <c r="AE266" s="1179"/>
      <c r="AF266" s="1179"/>
      <c r="AG266" s="1179"/>
      <c r="AH266" s="1180"/>
      <c r="AI266" s="1337"/>
      <c r="AJ266" s="1338"/>
      <c r="AK266" s="1339"/>
    </row>
    <row r="267" spans="1:37" ht="8.25" customHeight="1">
      <c r="A267" s="1200">
        <f>A261+1</f>
        <v>37</v>
      </c>
      <c r="B267" s="1265" t="str">
        <f>IFERROR(VLOOKUP('5簡'!$A263,作業員情報!$A$4:$AE$53,4,0)&amp;" "&amp;VLOOKUP('5簡'!$A263,作業員情報!$A$4:$AE$53,5,0),"")</f>
        <v xml:space="preserve"> </v>
      </c>
      <c r="C267" s="1156" t="str">
        <f>IFERROR(VLOOKUP('5簡'!$A263,作業員情報!$A$4:$AE$53,7,0),"")&amp;""</f>
        <v/>
      </c>
      <c r="D267" s="1206" t="str">
        <f>IFERROR(VLOOKUP('5簡'!$A263,作業員情報!$A$4:$AE$53,8,0),"")&amp;""</f>
        <v/>
      </c>
      <c r="E267" s="1262">
        <f>IFERROR(VLOOKUP('5簡'!$A263,作業員情報!$A$4:$AE$53,20,0),"")</f>
        <v>0</v>
      </c>
      <c r="F267" s="1262">
        <f>IFERROR(VLOOKUP('5簡'!$A263,作業員情報!$A$4:$AE$53,9,0),"")</f>
        <v>0</v>
      </c>
      <c r="G267" s="1156" t="str">
        <f>IFERROR(VLOOKUP('5簡'!$A263,作業員情報!$A$4:$AE$53,22,0)&amp;VLOOKUP('5簡'!$A263,作業員情報!$A$4:$AE$53,23,0),"")</f>
        <v/>
      </c>
      <c r="H267" s="1156" t="str">
        <f>IFERROR(VLOOKUP('5簡'!$A263,作業員情報!$A$4:$AE$53,24,0),"")&amp;""</f>
        <v/>
      </c>
      <c r="I267" s="1262">
        <f>IFERROR(VLOOKUP('5簡'!$A263,作業員情報!$A$4:$AE$53,27,0),"")</f>
        <v>0</v>
      </c>
      <c r="J267" s="1274" t="str">
        <f>IFERROR(VLOOKUP('5簡'!$A263,作業員情報!$A$4:$AE$53,29,0),"")&amp;""</f>
        <v/>
      </c>
      <c r="K267" s="1262">
        <f>IFERROR(VLOOKUP('5簡'!$A263,作業員情報!$A$4:$AE$53,30,0),"")</f>
        <v>0</v>
      </c>
      <c r="L267" s="1156" t="str">
        <f>IFERROR(VLOOKUP('5簡'!$A263,作業員情報!$A$4:$AE$53,11,0),"")&amp;""</f>
        <v/>
      </c>
      <c r="M267" s="1156" t="str">
        <f>IFERROR(VLOOKUP('5簡'!$A263,作業員情報!$A$4:$AE$53,18,0),"")&amp;""</f>
        <v/>
      </c>
      <c r="N267" s="1166" t="str">
        <f>IFERROR(VLOOKUP('5簡'!$A263,作業員情報!$A$4:$AE$53,15,0),"")&amp;""</f>
        <v/>
      </c>
      <c r="O267" s="1167"/>
      <c r="P267" s="1167"/>
      <c r="Q267" s="1167"/>
      <c r="R267" s="1280"/>
      <c r="S267" s="1216" t="str">
        <f>IFERROR(VLOOKUP('5簡'!$A263,作業員情報!$A$4:$AE$53,16,0),"")&amp;""</f>
        <v/>
      </c>
      <c r="T267" s="1217"/>
      <c r="U267" s="1217"/>
      <c r="V267" s="1217"/>
      <c r="W267" s="1218"/>
      <c r="X267" s="1216" t="str">
        <f>IFERROR(VLOOKUP('5簡'!$A263,作業員情報!$A$4:$AE$53,17,0),"")&amp;""</f>
        <v/>
      </c>
      <c r="Y267" s="1217"/>
      <c r="Z267" s="1217"/>
      <c r="AA267" s="1217"/>
      <c r="AB267" s="1218"/>
      <c r="AC267" s="1172" t="s">
        <v>890</v>
      </c>
      <c r="AD267" s="1173"/>
      <c r="AE267" s="1173"/>
      <c r="AF267" s="1173"/>
      <c r="AG267" s="1173"/>
      <c r="AH267" s="1174"/>
      <c r="AI267" s="1172" t="s">
        <v>1134</v>
      </c>
      <c r="AJ267" s="1173"/>
      <c r="AK267" s="1174"/>
    </row>
    <row r="268" spans="1:37" ht="8.25" customHeight="1">
      <c r="A268" s="1201"/>
      <c r="B268" s="1266"/>
      <c r="C268" s="1157"/>
      <c r="D268" s="1207"/>
      <c r="E268" s="1263"/>
      <c r="F268" s="1263"/>
      <c r="G268" s="1157"/>
      <c r="H268" s="1157"/>
      <c r="I268" s="1263"/>
      <c r="J268" s="1275"/>
      <c r="K268" s="1263"/>
      <c r="L268" s="1158"/>
      <c r="M268" s="1158"/>
      <c r="N268" s="1168"/>
      <c r="O268" s="1169"/>
      <c r="P268" s="1169"/>
      <c r="Q268" s="1169"/>
      <c r="R268" s="1281"/>
      <c r="S268" s="1219"/>
      <c r="T268" s="1220"/>
      <c r="U268" s="1220"/>
      <c r="V268" s="1220"/>
      <c r="W268" s="1221"/>
      <c r="X268" s="1219"/>
      <c r="Y268" s="1220"/>
      <c r="Z268" s="1220"/>
      <c r="AA268" s="1220"/>
      <c r="AB268" s="1221"/>
      <c r="AC268" s="1175"/>
      <c r="AD268" s="1176"/>
      <c r="AE268" s="1176"/>
      <c r="AF268" s="1176"/>
      <c r="AG268" s="1176"/>
      <c r="AH268" s="1177"/>
      <c r="AI268" s="1175"/>
      <c r="AJ268" s="1176"/>
      <c r="AK268" s="1177"/>
    </row>
    <row r="269" spans="1:37" ht="8.25" customHeight="1">
      <c r="A269" s="1201"/>
      <c r="B269" s="1159" t="str">
        <f>IFERROR(VLOOKUP('5簡'!$A263,作業員情報!$A$4:$AE$53,2,0)&amp;VLOOKUP('5簡'!$A263,作業員情報!$A$4:$AE$53,3,0),"")</f>
        <v/>
      </c>
      <c r="C269" s="1157"/>
      <c r="D269" s="1207"/>
      <c r="E269" s="1264"/>
      <c r="F269" s="1264"/>
      <c r="G269" s="1158"/>
      <c r="H269" s="1158"/>
      <c r="I269" s="1264"/>
      <c r="J269" s="1275"/>
      <c r="K269" s="1264"/>
      <c r="L269" s="1156" t="str">
        <f>IFERROR(VLOOKUP('5簡'!$A263,作業員情報!$A$4:$AE$53,12,0),"")&amp;""</f>
        <v/>
      </c>
      <c r="M269" s="1156" t="str">
        <f>IFERROR(VLOOKUP('5簡'!$A263,作業員情報!$A$4:$AE$53,19,0),"")&amp;""</f>
        <v/>
      </c>
      <c r="N269" s="1168"/>
      <c r="O269" s="1169"/>
      <c r="P269" s="1169"/>
      <c r="Q269" s="1169"/>
      <c r="R269" s="1281"/>
      <c r="S269" s="1219"/>
      <c r="T269" s="1220"/>
      <c r="U269" s="1220"/>
      <c r="V269" s="1220"/>
      <c r="W269" s="1221"/>
      <c r="X269" s="1219"/>
      <c r="Y269" s="1220"/>
      <c r="Z269" s="1220"/>
      <c r="AA269" s="1220"/>
      <c r="AB269" s="1221"/>
      <c r="AC269" s="1178"/>
      <c r="AD269" s="1179"/>
      <c r="AE269" s="1179"/>
      <c r="AF269" s="1179"/>
      <c r="AG269" s="1179"/>
      <c r="AH269" s="1180"/>
      <c r="AI269" s="1175"/>
      <c r="AJ269" s="1176"/>
      <c r="AK269" s="1177"/>
    </row>
    <row r="270" spans="1:37" ht="8.25" customHeight="1">
      <c r="A270" s="1201"/>
      <c r="B270" s="1160"/>
      <c r="C270" s="1157"/>
      <c r="D270" s="1207"/>
      <c r="E270" s="1268">
        <f>IFERROR(VLOOKUP('5簡'!$A263,作業員情報!$A$4:$AE$53,21,0),"")</f>
        <v>0</v>
      </c>
      <c r="F270" s="1271" t="str">
        <f ca="1">IFERROR(VLOOKUP('5簡'!$A263,作業員情報!$A$4:$AE$53,10,0),"")</f>
        <v/>
      </c>
      <c r="G270" s="1156" t="str">
        <f>IFERROR(VLOOKUP('5簡'!$A263,作業員情報!$A$4:$AE$53,25,0),"")&amp;""</f>
        <v/>
      </c>
      <c r="H270" s="1156" t="str">
        <f>IFERROR(VLOOKUP('5簡'!$A263,作業員情報!$A$4:$AE$53,26,0),"")&amp;""</f>
        <v/>
      </c>
      <c r="I270" s="1156" t="str">
        <f>IFERROR(VLOOKUP('5簡'!$A263,作業員情報!$A$4:$AE$53,28,0),"")&amp;""</f>
        <v/>
      </c>
      <c r="J270" s="1275"/>
      <c r="K270" s="1156" t="str">
        <f>IFERROR(VLOOKUP('5簡'!$A263,作業員情報!$A$4:$AE$53,31,0),"")&amp;""</f>
        <v/>
      </c>
      <c r="L270" s="1158"/>
      <c r="M270" s="1158"/>
      <c r="N270" s="1168"/>
      <c r="O270" s="1169"/>
      <c r="P270" s="1169"/>
      <c r="Q270" s="1169"/>
      <c r="R270" s="1281"/>
      <c r="S270" s="1219"/>
      <c r="T270" s="1220"/>
      <c r="U270" s="1220"/>
      <c r="V270" s="1220"/>
      <c r="W270" s="1221"/>
      <c r="X270" s="1219"/>
      <c r="Y270" s="1220"/>
      <c r="Z270" s="1220"/>
      <c r="AA270" s="1220"/>
      <c r="AB270" s="1221"/>
      <c r="AC270" s="1172" t="s">
        <v>890</v>
      </c>
      <c r="AD270" s="1173"/>
      <c r="AE270" s="1173"/>
      <c r="AF270" s="1173"/>
      <c r="AG270" s="1173"/>
      <c r="AH270" s="1174"/>
      <c r="AI270" s="1175" t="s">
        <v>1135</v>
      </c>
      <c r="AJ270" s="1176"/>
      <c r="AK270" s="1177"/>
    </row>
    <row r="271" spans="1:37" ht="8.25" customHeight="1">
      <c r="A271" s="1201"/>
      <c r="B271" s="1267" t="str">
        <f>IFERROR(VLOOKUP('5簡'!$A263,作業員情報!$A$4:$AE$53,6,0),"")&amp;""</f>
        <v/>
      </c>
      <c r="C271" s="1157"/>
      <c r="D271" s="1207"/>
      <c r="E271" s="1269"/>
      <c r="F271" s="1272"/>
      <c r="G271" s="1157"/>
      <c r="H271" s="1157"/>
      <c r="I271" s="1157"/>
      <c r="J271" s="1275"/>
      <c r="K271" s="1157"/>
      <c r="L271" s="1156" t="str">
        <f>IFERROR(VLOOKUP('5簡'!$A263,作業員情報!$A$4:$AE$53,13,0),"")&amp;""</f>
        <v/>
      </c>
      <c r="M271" s="1156" t="str">
        <f>IFERROR(VLOOKUP('5簡'!$A263,作業員情報!$A$4:$AE$53,14,0),"")&amp;""</f>
        <v/>
      </c>
      <c r="N271" s="1168"/>
      <c r="O271" s="1169"/>
      <c r="P271" s="1169"/>
      <c r="Q271" s="1169"/>
      <c r="R271" s="1281"/>
      <c r="S271" s="1219"/>
      <c r="T271" s="1220"/>
      <c r="U271" s="1220"/>
      <c r="V271" s="1220"/>
      <c r="W271" s="1221"/>
      <c r="X271" s="1219"/>
      <c r="Y271" s="1220"/>
      <c r="Z271" s="1220"/>
      <c r="AA271" s="1220"/>
      <c r="AB271" s="1221"/>
      <c r="AC271" s="1175"/>
      <c r="AD271" s="1176"/>
      <c r="AE271" s="1176"/>
      <c r="AF271" s="1176"/>
      <c r="AG271" s="1176"/>
      <c r="AH271" s="1177"/>
      <c r="AI271" s="1175"/>
      <c r="AJ271" s="1176"/>
      <c r="AK271" s="1177"/>
    </row>
    <row r="272" spans="1:37" ht="8.25" customHeight="1">
      <c r="A272" s="1202"/>
      <c r="B272" s="1155"/>
      <c r="C272" s="1158"/>
      <c r="D272" s="1208"/>
      <c r="E272" s="1270"/>
      <c r="F272" s="1273"/>
      <c r="G272" s="1158"/>
      <c r="H272" s="1158"/>
      <c r="I272" s="1158"/>
      <c r="J272" s="1276"/>
      <c r="K272" s="1158"/>
      <c r="L272" s="1158"/>
      <c r="M272" s="1158"/>
      <c r="N272" s="1282"/>
      <c r="O272" s="1283"/>
      <c r="P272" s="1283"/>
      <c r="Q272" s="1283"/>
      <c r="R272" s="1284"/>
      <c r="S272" s="1277"/>
      <c r="T272" s="1278"/>
      <c r="U272" s="1278"/>
      <c r="V272" s="1278"/>
      <c r="W272" s="1279"/>
      <c r="X272" s="1277"/>
      <c r="Y272" s="1278"/>
      <c r="Z272" s="1278"/>
      <c r="AA272" s="1278"/>
      <c r="AB272" s="1279"/>
      <c r="AC272" s="1178"/>
      <c r="AD272" s="1179"/>
      <c r="AE272" s="1179"/>
      <c r="AF272" s="1179"/>
      <c r="AG272" s="1179"/>
      <c r="AH272" s="1180"/>
      <c r="AI272" s="1337"/>
      <c r="AJ272" s="1338"/>
      <c r="AK272" s="1339"/>
    </row>
    <row r="273" spans="1:37" ht="8.25" customHeight="1">
      <c r="A273" s="1200">
        <f>A267+1</f>
        <v>38</v>
      </c>
      <c r="B273" s="1265" t="str">
        <f>IFERROR(VLOOKUP('5簡'!$A269,作業員情報!$A$4:$AE$53,4,0)&amp;" "&amp;VLOOKUP('5簡'!$A269,作業員情報!$A$4:$AE$53,5,0),"")</f>
        <v xml:space="preserve"> </v>
      </c>
      <c r="C273" s="1156" t="str">
        <f>IFERROR(VLOOKUP('5簡'!$A269,作業員情報!$A$4:$AE$53,7,0),"")&amp;""</f>
        <v/>
      </c>
      <c r="D273" s="1206" t="str">
        <f>IFERROR(VLOOKUP('5簡'!$A269,作業員情報!$A$4:$AE$53,8,0),"")&amp;""</f>
        <v/>
      </c>
      <c r="E273" s="1262">
        <f>IFERROR(VLOOKUP('5簡'!$A269,作業員情報!$A$4:$AE$53,20,0),"")</f>
        <v>0</v>
      </c>
      <c r="F273" s="1262">
        <f>IFERROR(VLOOKUP('5簡'!$A269,作業員情報!$A$4:$AE$53,9,0),"")</f>
        <v>0</v>
      </c>
      <c r="G273" s="1156" t="str">
        <f>IFERROR(VLOOKUP('5簡'!$A269,作業員情報!$A$4:$AE$53,22,0)&amp;VLOOKUP('5簡'!$A269,作業員情報!$A$4:$AE$53,23,0),"")</f>
        <v/>
      </c>
      <c r="H273" s="1156" t="str">
        <f>IFERROR(VLOOKUP('5簡'!$A269,作業員情報!$A$4:$AE$53,24,0),"")&amp;""</f>
        <v/>
      </c>
      <c r="I273" s="1262">
        <f>IFERROR(VLOOKUP('5簡'!$A269,作業員情報!$A$4:$AE$53,27,0),"")</f>
        <v>0</v>
      </c>
      <c r="J273" s="1274" t="str">
        <f>IFERROR(VLOOKUP('5簡'!$A269,作業員情報!$A$4:$AE$53,29,0),"")&amp;""</f>
        <v/>
      </c>
      <c r="K273" s="1262">
        <f>IFERROR(VLOOKUP('5簡'!$A269,作業員情報!$A$4:$AE$53,30,0),"")</f>
        <v>0</v>
      </c>
      <c r="L273" s="1156" t="str">
        <f>IFERROR(VLOOKUP('5簡'!$A269,作業員情報!$A$4:$AE$53,11,0),"")&amp;""</f>
        <v/>
      </c>
      <c r="M273" s="1156" t="str">
        <f>IFERROR(VLOOKUP('5簡'!$A269,作業員情報!$A$4:$AE$53,18,0),"")&amp;""</f>
        <v/>
      </c>
      <c r="N273" s="1166" t="str">
        <f>IFERROR(VLOOKUP('5簡'!$A269,作業員情報!$A$4:$AE$53,15,0),"")&amp;""</f>
        <v/>
      </c>
      <c r="O273" s="1167"/>
      <c r="P273" s="1167"/>
      <c r="Q273" s="1167"/>
      <c r="R273" s="1280"/>
      <c r="S273" s="1216" t="str">
        <f>IFERROR(VLOOKUP('5簡'!$A269,作業員情報!$A$4:$AE$53,16,0),"")&amp;""</f>
        <v/>
      </c>
      <c r="T273" s="1217"/>
      <c r="U273" s="1217"/>
      <c r="V273" s="1217"/>
      <c r="W273" s="1218"/>
      <c r="X273" s="1216" t="str">
        <f>IFERROR(VLOOKUP('5簡'!$A269,作業員情報!$A$4:$AE$53,17,0),"")&amp;""</f>
        <v/>
      </c>
      <c r="Y273" s="1217"/>
      <c r="Z273" s="1217"/>
      <c r="AA273" s="1217"/>
      <c r="AB273" s="1218"/>
      <c r="AC273" s="1172" t="s">
        <v>890</v>
      </c>
      <c r="AD273" s="1173"/>
      <c r="AE273" s="1173"/>
      <c r="AF273" s="1173"/>
      <c r="AG273" s="1173"/>
      <c r="AH273" s="1174"/>
      <c r="AI273" s="1172" t="s">
        <v>1134</v>
      </c>
      <c r="AJ273" s="1173"/>
      <c r="AK273" s="1174"/>
    </row>
    <row r="274" spans="1:37" ht="8.25" customHeight="1">
      <c r="A274" s="1201"/>
      <c r="B274" s="1266"/>
      <c r="C274" s="1157"/>
      <c r="D274" s="1207"/>
      <c r="E274" s="1263"/>
      <c r="F274" s="1263"/>
      <c r="G274" s="1157"/>
      <c r="H274" s="1157"/>
      <c r="I274" s="1263"/>
      <c r="J274" s="1275"/>
      <c r="K274" s="1263"/>
      <c r="L274" s="1158"/>
      <c r="M274" s="1158"/>
      <c r="N274" s="1168"/>
      <c r="O274" s="1169"/>
      <c r="P274" s="1169"/>
      <c r="Q274" s="1169"/>
      <c r="R274" s="1281"/>
      <c r="S274" s="1219"/>
      <c r="T274" s="1220"/>
      <c r="U274" s="1220"/>
      <c r="V274" s="1220"/>
      <c r="W274" s="1221"/>
      <c r="X274" s="1219"/>
      <c r="Y274" s="1220"/>
      <c r="Z274" s="1220"/>
      <c r="AA274" s="1220"/>
      <c r="AB274" s="1221"/>
      <c r="AC274" s="1175"/>
      <c r="AD274" s="1176"/>
      <c r="AE274" s="1176"/>
      <c r="AF274" s="1176"/>
      <c r="AG274" s="1176"/>
      <c r="AH274" s="1177"/>
      <c r="AI274" s="1175"/>
      <c r="AJ274" s="1176"/>
      <c r="AK274" s="1177"/>
    </row>
    <row r="275" spans="1:37" ht="8.25" customHeight="1">
      <c r="A275" s="1201"/>
      <c r="B275" s="1159" t="str">
        <f>IFERROR(VLOOKUP('5簡'!$A269,作業員情報!$A$4:$AE$53,2,0)&amp;VLOOKUP('5簡'!$A269,作業員情報!$A$4:$AE$53,3,0),"")</f>
        <v/>
      </c>
      <c r="C275" s="1157"/>
      <c r="D275" s="1207"/>
      <c r="E275" s="1264"/>
      <c r="F275" s="1264"/>
      <c r="G275" s="1158"/>
      <c r="H275" s="1158"/>
      <c r="I275" s="1264"/>
      <c r="J275" s="1275"/>
      <c r="K275" s="1264"/>
      <c r="L275" s="1156" t="str">
        <f>IFERROR(VLOOKUP('5簡'!$A269,作業員情報!$A$4:$AE$53,12,0),"")&amp;""</f>
        <v/>
      </c>
      <c r="M275" s="1156" t="str">
        <f>IFERROR(VLOOKUP('5簡'!$A269,作業員情報!$A$4:$AE$53,19,0),"")&amp;""</f>
        <v/>
      </c>
      <c r="N275" s="1168"/>
      <c r="O275" s="1169"/>
      <c r="P275" s="1169"/>
      <c r="Q275" s="1169"/>
      <c r="R275" s="1281"/>
      <c r="S275" s="1219"/>
      <c r="T275" s="1220"/>
      <c r="U275" s="1220"/>
      <c r="V275" s="1220"/>
      <c r="W275" s="1221"/>
      <c r="X275" s="1219"/>
      <c r="Y275" s="1220"/>
      <c r="Z275" s="1220"/>
      <c r="AA275" s="1220"/>
      <c r="AB275" s="1221"/>
      <c r="AC275" s="1178"/>
      <c r="AD275" s="1179"/>
      <c r="AE275" s="1179"/>
      <c r="AF275" s="1179"/>
      <c r="AG275" s="1179"/>
      <c r="AH275" s="1180"/>
      <c r="AI275" s="1175"/>
      <c r="AJ275" s="1176"/>
      <c r="AK275" s="1177"/>
    </row>
    <row r="276" spans="1:37" ht="8.25" customHeight="1">
      <c r="A276" s="1201"/>
      <c r="B276" s="1160"/>
      <c r="C276" s="1157"/>
      <c r="D276" s="1207"/>
      <c r="E276" s="1268">
        <f>IFERROR(VLOOKUP('5簡'!$A269,作業員情報!$A$4:$AE$53,21,0),"")</f>
        <v>0</v>
      </c>
      <c r="F276" s="1271" t="str">
        <f ca="1">IFERROR(VLOOKUP('5簡'!$A269,作業員情報!$A$4:$AE$53,10,0),"")</f>
        <v/>
      </c>
      <c r="G276" s="1156" t="str">
        <f>IFERROR(VLOOKUP('5簡'!$A269,作業員情報!$A$4:$AE$53,25,0),"")&amp;""</f>
        <v/>
      </c>
      <c r="H276" s="1156" t="str">
        <f>IFERROR(VLOOKUP('5簡'!$A269,作業員情報!$A$4:$AE$53,26,0),"")&amp;""</f>
        <v/>
      </c>
      <c r="I276" s="1156" t="str">
        <f>IFERROR(VLOOKUP('5簡'!$A269,作業員情報!$A$4:$AE$53,28,0),"")&amp;""</f>
        <v/>
      </c>
      <c r="J276" s="1275"/>
      <c r="K276" s="1156" t="str">
        <f>IFERROR(VLOOKUP('5簡'!$A269,作業員情報!$A$4:$AE$53,31,0),"")&amp;""</f>
        <v/>
      </c>
      <c r="L276" s="1158"/>
      <c r="M276" s="1158"/>
      <c r="N276" s="1168"/>
      <c r="O276" s="1169"/>
      <c r="P276" s="1169"/>
      <c r="Q276" s="1169"/>
      <c r="R276" s="1281"/>
      <c r="S276" s="1219"/>
      <c r="T276" s="1220"/>
      <c r="U276" s="1220"/>
      <c r="V276" s="1220"/>
      <c r="W276" s="1221"/>
      <c r="X276" s="1219"/>
      <c r="Y276" s="1220"/>
      <c r="Z276" s="1220"/>
      <c r="AA276" s="1220"/>
      <c r="AB276" s="1221"/>
      <c r="AC276" s="1172" t="s">
        <v>890</v>
      </c>
      <c r="AD276" s="1173"/>
      <c r="AE276" s="1173"/>
      <c r="AF276" s="1173"/>
      <c r="AG276" s="1173"/>
      <c r="AH276" s="1174"/>
      <c r="AI276" s="1175" t="s">
        <v>1135</v>
      </c>
      <c r="AJ276" s="1176"/>
      <c r="AK276" s="1177"/>
    </row>
    <row r="277" spans="1:37" ht="8.25" customHeight="1">
      <c r="A277" s="1201"/>
      <c r="B277" s="1267" t="str">
        <f>IFERROR(VLOOKUP('5簡'!$A269,作業員情報!$A$4:$AE$53,6,0),"")&amp;""</f>
        <v/>
      </c>
      <c r="C277" s="1157"/>
      <c r="D277" s="1207"/>
      <c r="E277" s="1269"/>
      <c r="F277" s="1272"/>
      <c r="G277" s="1157"/>
      <c r="H277" s="1157"/>
      <c r="I277" s="1157"/>
      <c r="J277" s="1275"/>
      <c r="K277" s="1157"/>
      <c r="L277" s="1156" t="str">
        <f>IFERROR(VLOOKUP('5簡'!$A269,作業員情報!$A$4:$AE$53,13,0),"")&amp;""</f>
        <v/>
      </c>
      <c r="M277" s="1156" t="str">
        <f>IFERROR(VLOOKUP('5簡'!$A269,作業員情報!$A$4:$AE$53,14,0),"")&amp;""</f>
        <v/>
      </c>
      <c r="N277" s="1168"/>
      <c r="O277" s="1169"/>
      <c r="P277" s="1169"/>
      <c r="Q277" s="1169"/>
      <c r="R277" s="1281"/>
      <c r="S277" s="1219"/>
      <c r="T277" s="1220"/>
      <c r="U277" s="1220"/>
      <c r="V277" s="1220"/>
      <c r="W277" s="1221"/>
      <c r="X277" s="1219"/>
      <c r="Y277" s="1220"/>
      <c r="Z277" s="1220"/>
      <c r="AA277" s="1220"/>
      <c r="AB277" s="1221"/>
      <c r="AC277" s="1175"/>
      <c r="AD277" s="1176"/>
      <c r="AE277" s="1176"/>
      <c r="AF277" s="1176"/>
      <c r="AG277" s="1176"/>
      <c r="AH277" s="1177"/>
      <c r="AI277" s="1175"/>
      <c r="AJ277" s="1176"/>
      <c r="AK277" s="1177"/>
    </row>
    <row r="278" spans="1:37" ht="8.25" customHeight="1">
      <c r="A278" s="1202"/>
      <c r="B278" s="1155"/>
      <c r="C278" s="1158"/>
      <c r="D278" s="1208"/>
      <c r="E278" s="1270"/>
      <c r="F278" s="1273"/>
      <c r="G278" s="1158"/>
      <c r="H278" s="1158"/>
      <c r="I278" s="1158"/>
      <c r="J278" s="1276"/>
      <c r="K278" s="1158"/>
      <c r="L278" s="1158"/>
      <c r="M278" s="1158"/>
      <c r="N278" s="1282"/>
      <c r="O278" s="1283"/>
      <c r="P278" s="1283"/>
      <c r="Q278" s="1283"/>
      <c r="R278" s="1284"/>
      <c r="S278" s="1277"/>
      <c r="T278" s="1278"/>
      <c r="U278" s="1278"/>
      <c r="V278" s="1278"/>
      <c r="W278" s="1279"/>
      <c r="X278" s="1277"/>
      <c r="Y278" s="1278"/>
      <c r="Z278" s="1278"/>
      <c r="AA278" s="1278"/>
      <c r="AB278" s="1279"/>
      <c r="AC278" s="1178"/>
      <c r="AD278" s="1179"/>
      <c r="AE278" s="1179"/>
      <c r="AF278" s="1179"/>
      <c r="AG278" s="1179"/>
      <c r="AH278" s="1180"/>
      <c r="AI278" s="1337"/>
      <c r="AJ278" s="1338"/>
      <c r="AK278" s="1339"/>
    </row>
    <row r="279" spans="1:37" ht="8.25" customHeight="1">
      <c r="A279" s="1200">
        <f>A273+1</f>
        <v>39</v>
      </c>
      <c r="B279" s="1265" t="str">
        <f>IFERROR(VLOOKUP('5簡'!$A275,作業員情報!$A$4:$AE$53,4,0)&amp;" "&amp;VLOOKUP('5簡'!$A275,作業員情報!$A$4:$AE$53,5,0),"")</f>
        <v xml:space="preserve"> </v>
      </c>
      <c r="C279" s="1156" t="str">
        <f>IFERROR(VLOOKUP('5簡'!$A275,作業員情報!$A$4:$AE$53,7,0),"")&amp;""</f>
        <v/>
      </c>
      <c r="D279" s="1206" t="str">
        <f>IFERROR(VLOOKUP('5簡'!$A275,作業員情報!$A$4:$AE$53,8,0),"")&amp;""</f>
        <v/>
      </c>
      <c r="E279" s="1262">
        <f>IFERROR(VLOOKUP('5簡'!$A275,作業員情報!$A$4:$AE$53,20,0),"")</f>
        <v>0</v>
      </c>
      <c r="F279" s="1262">
        <f>IFERROR(VLOOKUP('5簡'!$A275,作業員情報!$A$4:$AE$53,9,0),"")</f>
        <v>0</v>
      </c>
      <c r="G279" s="1156" t="str">
        <f>IFERROR(VLOOKUP('5簡'!$A275,作業員情報!$A$4:$AE$53,22,0)&amp;VLOOKUP('5簡'!$A275,作業員情報!$A$4:$AE$53,23,0),"")</f>
        <v/>
      </c>
      <c r="H279" s="1156" t="str">
        <f>IFERROR(VLOOKUP('5簡'!$A275,作業員情報!$A$4:$AE$53,24,0),"")&amp;""</f>
        <v/>
      </c>
      <c r="I279" s="1262">
        <f>IFERROR(VLOOKUP('5簡'!$A275,作業員情報!$A$4:$AE$53,27,0),"")</f>
        <v>0</v>
      </c>
      <c r="J279" s="1274" t="str">
        <f>IFERROR(VLOOKUP('5簡'!$A275,作業員情報!$A$4:$AE$53,29,0),"")&amp;""</f>
        <v/>
      </c>
      <c r="K279" s="1262">
        <f>IFERROR(VLOOKUP('5簡'!$A275,作業員情報!$A$4:$AE$53,30,0),"")</f>
        <v>0</v>
      </c>
      <c r="L279" s="1156" t="str">
        <f>IFERROR(VLOOKUP('5簡'!$A275,作業員情報!$A$4:$AE$53,11,0),"")&amp;""</f>
        <v/>
      </c>
      <c r="M279" s="1156" t="str">
        <f>IFERROR(VLOOKUP('5簡'!$A275,作業員情報!$A$4:$AE$53,18,0),"")&amp;""</f>
        <v/>
      </c>
      <c r="N279" s="1166" t="str">
        <f>IFERROR(VLOOKUP('5簡'!$A275,作業員情報!$A$4:$AE$53,15,0),"")&amp;""</f>
        <v/>
      </c>
      <c r="O279" s="1167"/>
      <c r="P279" s="1167"/>
      <c r="Q279" s="1167"/>
      <c r="R279" s="1280"/>
      <c r="S279" s="1216" t="str">
        <f>IFERROR(VLOOKUP('5簡'!$A275,作業員情報!$A$4:$AE$53,16,0),"")&amp;""</f>
        <v/>
      </c>
      <c r="T279" s="1217"/>
      <c r="U279" s="1217"/>
      <c r="V279" s="1217"/>
      <c r="W279" s="1218"/>
      <c r="X279" s="1216" t="str">
        <f>IFERROR(VLOOKUP('5簡'!$A275,作業員情報!$A$4:$AE$53,17,0),"")&amp;""</f>
        <v/>
      </c>
      <c r="Y279" s="1217"/>
      <c r="Z279" s="1217"/>
      <c r="AA279" s="1217"/>
      <c r="AB279" s="1218"/>
      <c r="AC279" s="1172" t="s">
        <v>890</v>
      </c>
      <c r="AD279" s="1173"/>
      <c r="AE279" s="1173"/>
      <c r="AF279" s="1173"/>
      <c r="AG279" s="1173"/>
      <c r="AH279" s="1174"/>
      <c r="AI279" s="1172" t="s">
        <v>1134</v>
      </c>
      <c r="AJ279" s="1173"/>
      <c r="AK279" s="1174"/>
    </row>
    <row r="280" spans="1:37" ht="8.25" customHeight="1">
      <c r="A280" s="1201"/>
      <c r="B280" s="1266"/>
      <c r="C280" s="1157"/>
      <c r="D280" s="1207"/>
      <c r="E280" s="1263"/>
      <c r="F280" s="1263"/>
      <c r="G280" s="1157"/>
      <c r="H280" s="1157"/>
      <c r="I280" s="1263"/>
      <c r="J280" s="1275"/>
      <c r="K280" s="1263"/>
      <c r="L280" s="1158"/>
      <c r="M280" s="1158"/>
      <c r="N280" s="1168"/>
      <c r="O280" s="1169"/>
      <c r="P280" s="1169"/>
      <c r="Q280" s="1169"/>
      <c r="R280" s="1281"/>
      <c r="S280" s="1219"/>
      <c r="T280" s="1220"/>
      <c r="U280" s="1220"/>
      <c r="V280" s="1220"/>
      <c r="W280" s="1221"/>
      <c r="X280" s="1219"/>
      <c r="Y280" s="1220"/>
      <c r="Z280" s="1220"/>
      <c r="AA280" s="1220"/>
      <c r="AB280" s="1221"/>
      <c r="AC280" s="1175"/>
      <c r="AD280" s="1176"/>
      <c r="AE280" s="1176"/>
      <c r="AF280" s="1176"/>
      <c r="AG280" s="1176"/>
      <c r="AH280" s="1177"/>
      <c r="AI280" s="1175"/>
      <c r="AJ280" s="1176"/>
      <c r="AK280" s="1177"/>
    </row>
    <row r="281" spans="1:37" ht="8.25" customHeight="1">
      <c r="A281" s="1201"/>
      <c r="B281" s="1159" t="str">
        <f>IFERROR(VLOOKUP('5簡'!$A275,作業員情報!$A$4:$AE$53,2,0)&amp;VLOOKUP('5簡'!$A275,作業員情報!$A$4:$AE$53,3,0),"")</f>
        <v/>
      </c>
      <c r="C281" s="1157"/>
      <c r="D281" s="1207"/>
      <c r="E281" s="1264"/>
      <c r="F281" s="1264"/>
      <c r="G281" s="1158"/>
      <c r="H281" s="1158"/>
      <c r="I281" s="1264"/>
      <c r="J281" s="1275"/>
      <c r="K281" s="1264"/>
      <c r="L281" s="1156" t="str">
        <f>IFERROR(VLOOKUP('5簡'!$A275,作業員情報!$A$4:$AE$53,12,0),"")&amp;""</f>
        <v/>
      </c>
      <c r="M281" s="1156" t="str">
        <f>IFERROR(VLOOKUP('5簡'!$A275,作業員情報!$A$4:$AE$53,19,0),"")&amp;""</f>
        <v/>
      </c>
      <c r="N281" s="1168"/>
      <c r="O281" s="1169"/>
      <c r="P281" s="1169"/>
      <c r="Q281" s="1169"/>
      <c r="R281" s="1281"/>
      <c r="S281" s="1219"/>
      <c r="T281" s="1220"/>
      <c r="U281" s="1220"/>
      <c r="V281" s="1220"/>
      <c r="W281" s="1221"/>
      <c r="X281" s="1219"/>
      <c r="Y281" s="1220"/>
      <c r="Z281" s="1220"/>
      <c r="AA281" s="1220"/>
      <c r="AB281" s="1221"/>
      <c r="AC281" s="1178"/>
      <c r="AD281" s="1179"/>
      <c r="AE281" s="1179"/>
      <c r="AF281" s="1179"/>
      <c r="AG281" s="1179"/>
      <c r="AH281" s="1180"/>
      <c r="AI281" s="1175"/>
      <c r="AJ281" s="1176"/>
      <c r="AK281" s="1177"/>
    </row>
    <row r="282" spans="1:37" ht="8.25" customHeight="1">
      <c r="A282" s="1201"/>
      <c r="B282" s="1160"/>
      <c r="C282" s="1157"/>
      <c r="D282" s="1207"/>
      <c r="E282" s="1268">
        <f>IFERROR(VLOOKUP('5簡'!$A275,作業員情報!$A$4:$AE$53,21,0),"")</f>
        <v>0</v>
      </c>
      <c r="F282" s="1271" t="str">
        <f ca="1">IFERROR(VLOOKUP('5簡'!$A275,作業員情報!$A$4:$AE$53,10,0),"")</f>
        <v/>
      </c>
      <c r="G282" s="1156" t="str">
        <f>IFERROR(VLOOKUP('5簡'!$A275,作業員情報!$A$4:$AE$53,25,0),"")&amp;""</f>
        <v/>
      </c>
      <c r="H282" s="1156" t="str">
        <f>IFERROR(VLOOKUP('5簡'!$A275,作業員情報!$A$4:$AE$53,26,0),"")&amp;""</f>
        <v/>
      </c>
      <c r="I282" s="1156" t="str">
        <f>IFERROR(VLOOKUP('5簡'!$A275,作業員情報!$A$4:$AE$53,28,0),"")&amp;""</f>
        <v/>
      </c>
      <c r="J282" s="1275"/>
      <c r="K282" s="1156" t="str">
        <f>IFERROR(VLOOKUP('5簡'!$A275,作業員情報!$A$4:$AE$53,31,0),"")&amp;""</f>
        <v/>
      </c>
      <c r="L282" s="1158"/>
      <c r="M282" s="1158"/>
      <c r="N282" s="1168"/>
      <c r="O282" s="1169"/>
      <c r="P282" s="1169"/>
      <c r="Q282" s="1169"/>
      <c r="R282" s="1281"/>
      <c r="S282" s="1219"/>
      <c r="T282" s="1220"/>
      <c r="U282" s="1220"/>
      <c r="V282" s="1220"/>
      <c r="W282" s="1221"/>
      <c r="X282" s="1219"/>
      <c r="Y282" s="1220"/>
      <c r="Z282" s="1220"/>
      <c r="AA282" s="1220"/>
      <c r="AB282" s="1221"/>
      <c r="AC282" s="1172" t="s">
        <v>890</v>
      </c>
      <c r="AD282" s="1173"/>
      <c r="AE282" s="1173"/>
      <c r="AF282" s="1173"/>
      <c r="AG282" s="1173"/>
      <c r="AH282" s="1174"/>
      <c r="AI282" s="1175" t="s">
        <v>1135</v>
      </c>
      <c r="AJ282" s="1176"/>
      <c r="AK282" s="1177"/>
    </row>
    <row r="283" spans="1:37" ht="8.25" customHeight="1">
      <c r="A283" s="1201"/>
      <c r="B283" s="1267" t="str">
        <f>IFERROR(VLOOKUP('5簡'!$A275,作業員情報!$A$4:$AE$53,6,0),"")&amp;""</f>
        <v/>
      </c>
      <c r="C283" s="1157"/>
      <c r="D283" s="1207"/>
      <c r="E283" s="1269"/>
      <c r="F283" s="1272"/>
      <c r="G283" s="1157"/>
      <c r="H283" s="1157"/>
      <c r="I283" s="1157"/>
      <c r="J283" s="1275"/>
      <c r="K283" s="1157"/>
      <c r="L283" s="1156" t="str">
        <f>IFERROR(VLOOKUP('5簡'!$A275,作業員情報!$A$4:$AE$53,13,0),"")&amp;""</f>
        <v/>
      </c>
      <c r="M283" s="1156" t="str">
        <f>IFERROR(VLOOKUP('5簡'!$A275,作業員情報!$A$4:$AE$53,14,0),"")&amp;""</f>
        <v/>
      </c>
      <c r="N283" s="1168"/>
      <c r="O283" s="1169"/>
      <c r="P283" s="1169"/>
      <c r="Q283" s="1169"/>
      <c r="R283" s="1281"/>
      <c r="S283" s="1219"/>
      <c r="T283" s="1220"/>
      <c r="U283" s="1220"/>
      <c r="V283" s="1220"/>
      <c r="W283" s="1221"/>
      <c r="X283" s="1219"/>
      <c r="Y283" s="1220"/>
      <c r="Z283" s="1220"/>
      <c r="AA283" s="1220"/>
      <c r="AB283" s="1221"/>
      <c r="AC283" s="1175"/>
      <c r="AD283" s="1176"/>
      <c r="AE283" s="1176"/>
      <c r="AF283" s="1176"/>
      <c r="AG283" s="1176"/>
      <c r="AH283" s="1177"/>
      <c r="AI283" s="1175"/>
      <c r="AJ283" s="1176"/>
      <c r="AK283" s="1177"/>
    </row>
    <row r="284" spans="1:37" ht="8.25" customHeight="1">
      <c r="A284" s="1202"/>
      <c r="B284" s="1155"/>
      <c r="C284" s="1158"/>
      <c r="D284" s="1208"/>
      <c r="E284" s="1270"/>
      <c r="F284" s="1273"/>
      <c r="G284" s="1158"/>
      <c r="H284" s="1158"/>
      <c r="I284" s="1158"/>
      <c r="J284" s="1276"/>
      <c r="K284" s="1158"/>
      <c r="L284" s="1158"/>
      <c r="M284" s="1158"/>
      <c r="N284" s="1282"/>
      <c r="O284" s="1283"/>
      <c r="P284" s="1283"/>
      <c r="Q284" s="1283"/>
      <c r="R284" s="1284"/>
      <c r="S284" s="1277"/>
      <c r="T284" s="1278"/>
      <c r="U284" s="1278"/>
      <c r="V284" s="1278"/>
      <c r="W284" s="1279"/>
      <c r="X284" s="1277"/>
      <c r="Y284" s="1278"/>
      <c r="Z284" s="1278"/>
      <c r="AA284" s="1278"/>
      <c r="AB284" s="1279"/>
      <c r="AC284" s="1178"/>
      <c r="AD284" s="1179"/>
      <c r="AE284" s="1179"/>
      <c r="AF284" s="1179"/>
      <c r="AG284" s="1179"/>
      <c r="AH284" s="1180"/>
      <c r="AI284" s="1337"/>
      <c r="AJ284" s="1338"/>
      <c r="AK284" s="1339"/>
    </row>
    <row r="285" spans="1:37" ht="8.25" customHeight="1">
      <c r="A285" s="1201">
        <f>A279+1</f>
        <v>40</v>
      </c>
      <c r="B285" s="1265" t="str">
        <f>IFERROR(VLOOKUP('5簡'!$A281,作業員情報!$A$4:$AE$53,4,0)&amp;" "&amp;VLOOKUP('5簡'!$A281,作業員情報!$A$4:$AE$53,5,0),"")</f>
        <v xml:space="preserve"> </v>
      </c>
      <c r="C285" s="1156" t="str">
        <f>IFERROR(VLOOKUP('5簡'!$A281,作業員情報!$A$4:$AE$53,7,0),"")&amp;""</f>
        <v/>
      </c>
      <c r="D285" s="1206" t="str">
        <f>IFERROR(VLOOKUP('5簡'!$A281,作業員情報!$A$4:$AE$53,8,0),"")&amp;""</f>
        <v/>
      </c>
      <c r="E285" s="1262">
        <f>IFERROR(VLOOKUP('5簡'!$A281,作業員情報!$A$4:$AE$53,20,0),"")</f>
        <v>0</v>
      </c>
      <c r="F285" s="1262">
        <f>IFERROR(VLOOKUP('5簡'!$A281,作業員情報!$A$4:$AE$53,9,0),"")</f>
        <v>0</v>
      </c>
      <c r="G285" s="1156" t="str">
        <f>IFERROR(VLOOKUP('5簡'!$A281,作業員情報!$A$4:$AE$53,22,0)&amp;VLOOKUP('5簡'!$A281,作業員情報!$A$4:$AE$53,23,0),"")</f>
        <v/>
      </c>
      <c r="H285" s="1156" t="str">
        <f>IFERROR(VLOOKUP('5簡'!$A281,作業員情報!$A$4:$AE$53,24,0),"")&amp;""</f>
        <v/>
      </c>
      <c r="I285" s="1262">
        <f>IFERROR(VLOOKUP('5簡'!$A281,作業員情報!$A$4:$AE$53,27,0),"")</f>
        <v>0</v>
      </c>
      <c r="J285" s="1274" t="str">
        <f>IFERROR(VLOOKUP('5簡'!$A281,作業員情報!$A$4:$AE$53,29,0),"")&amp;""</f>
        <v/>
      </c>
      <c r="K285" s="1262">
        <f>IFERROR(VLOOKUP('5簡'!$A281,作業員情報!$A$4:$AE$53,30,0),"")</f>
        <v>0</v>
      </c>
      <c r="L285" s="1156" t="str">
        <f>IFERROR(VLOOKUP('5簡'!$A281,作業員情報!$A$4:$AE$53,11,0),"")&amp;""</f>
        <v/>
      </c>
      <c r="M285" s="1156" t="str">
        <f>IFERROR(VLOOKUP('5簡'!$A281,作業員情報!$A$4:$AE$53,18,0),"")&amp;""</f>
        <v/>
      </c>
      <c r="N285" s="1166" t="str">
        <f>IFERROR(VLOOKUP('5簡'!$A281,作業員情報!$A$4:$AE$53,15,0),"")&amp;""</f>
        <v/>
      </c>
      <c r="O285" s="1167"/>
      <c r="P285" s="1167"/>
      <c r="Q285" s="1167"/>
      <c r="R285" s="1280"/>
      <c r="S285" s="1216" t="str">
        <f>IFERROR(VLOOKUP('5簡'!$A281,作業員情報!$A$4:$AE$53,16,0),"")&amp;""</f>
        <v/>
      </c>
      <c r="T285" s="1217"/>
      <c r="U285" s="1217"/>
      <c r="V285" s="1217"/>
      <c r="W285" s="1218"/>
      <c r="X285" s="1216" t="str">
        <f>IFERROR(VLOOKUP('5簡'!$A281,作業員情報!$A$4:$AE$53,17,0),"")&amp;""</f>
        <v/>
      </c>
      <c r="Y285" s="1217"/>
      <c r="Z285" s="1217"/>
      <c r="AA285" s="1217"/>
      <c r="AB285" s="1218"/>
      <c r="AC285" s="1172" t="s">
        <v>890</v>
      </c>
      <c r="AD285" s="1173"/>
      <c r="AE285" s="1173"/>
      <c r="AF285" s="1173"/>
      <c r="AG285" s="1173"/>
      <c r="AH285" s="1174"/>
      <c r="AI285" s="1172" t="s">
        <v>1134</v>
      </c>
      <c r="AJ285" s="1173"/>
      <c r="AK285" s="1174"/>
    </row>
    <row r="286" spans="1:37" ht="8.25" customHeight="1">
      <c r="A286" s="1201"/>
      <c r="B286" s="1266"/>
      <c r="C286" s="1157"/>
      <c r="D286" s="1207"/>
      <c r="E286" s="1263"/>
      <c r="F286" s="1263"/>
      <c r="G286" s="1157"/>
      <c r="H286" s="1157"/>
      <c r="I286" s="1263"/>
      <c r="J286" s="1275"/>
      <c r="K286" s="1263"/>
      <c r="L286" s="1158"/>
      <c r="M286" s="1158"/>
      <c r="N286" s="1168"/>
      <c r="O286" s="1169"/>
      <c r="P286" s="1169"/>
      <c r="Q286" s="1169"/>
      <c r="R286" s="1281"/>
      <c r="S286" s="1219"/>
      <c r="T286" s="1220"/>
      <c r="U286" s="1220"/>
      <c r="V286" s="1220"/>
      <c r="W286" s="1221"/>
      <c r="X286" s="1219"/>
      <c r="Y286" s="1220"/>
      <c r="Z286" s="1220"/>
      <c r="AA286" s="1220"/>
      <c r="AB286" s="1221"/>
      <c r="AC286" s="1175"/>
      <c r="AD286" s="1176"/>
      <c r="AE286" s="1176"/>
      <c r="AF286" s="1176"/>
      <c r="AG286" s="1176"/>
      <c r="AH286" s="1177"/>
      <c r="AI286" s="1175"/>
      <c r="AJ286" s="1176"/>
      <c r="AK286" s="1177"/>
    </row>
    <row r="287" spans="1:37" ht="8.25" customHeight="1">
      <c r="A287" s="1201"/>
      <c r="B287" s="1159" t="str">
        <f>IFERROR(VLOOKUP('5簡'!$A281,作業員情報!$A$4:$AE$53,2,0)&amp;VLOOKUP('5簡'!$A281,作業員情報!$A$4:$AE$53,3,0),"")</f>
        <v/>
      </c>
      <c r="C287" s="1157"/>
      <c r="D287" s="1207"/>
      <c r="E287" s="1264"/>
      <c r="F287" s="1264"/>
      <c r="G287" s="1158"/>
      <c r="H287" s="1158"/>
      <c r="I287" s="1264"/>
      <c r="J287" s="1275"/>
      <c r="K287" s="1264"/>
      <c r="L287" s="1156" t="str">
        <f>IFERROR(VLOOKUP('5簡'!$A281,作業員情報!$A$4:$AE$53,12,0),"")&amp;""</f>
        <v/>
      </c>
      <c r="M287" s="1156" t="str">
        <f>IFERROR(VLOOKUP('5簡'!$A281,作業員情報!$A$4:$AE$53,19,0),"")&amp;""</f>
        <v/>
      </c>
      <c r="N287" s="1168"/>
      <c r="O287" s="1169"/>
      <c r="P287" s="1169"/>
      <c r="Q287" s="1169"/>
      <c r="R287" s="1281"/>
      <c r="S287" s="1219"/>
      <c r="T287" s="1220"/>
      <c r="U287" s="1220"/>
      <c r="V287" s="1220"/>
      <c r="W287" s="1221"/>
      <c r="X287" s="1219"/>
      <c r="Y287" s="1220"/>
      <c r="Z287" s="1220"/>
      <c r="AA287" s="1220"/>
      <c r="AB287" s="1221"/>
      <c r="AC287" s="1178"/>
      <c r="AD287" s="1179"/>
      <c r="AE287" s="1179"/>
      <c r="AF287" s="1179"/>
      <c r="AG287" s="1179"/>
      <c r="AH287" s="1180"/>
      <c r="AI287" s="1175"/>
      <c r="AJ287" s="1176"/>
      <c r="AK287" s="1177"/>
    </row>
    <row r="288" spans="1:37" ht="8.25" customHeight="1">
      <c r="A288" s="1201"/>
      <c r="B288" s="1160"/>
      <c r="C288" s="1157"/>
      <c r="D288" s="1207"/>
      <c r="E288" s="1268">
        <f>IFERROR(VLOOKUP('5簡'!$A281,作業員情報!$A$4:$AE$53,21,0),"")</f>
        <v>0</v>
      </c>
      <c r="F288" s="1271" t="str">
        <f ca="1">IFERROR(VLOOKUP('5簡'!$A281,作業員情報!$A$4:$AE$53,10,0),"")</f>
        <v/>
      </c>
      <c r="G288" s="1156" t="str">
        <f>IFERROR(VLOOKUP('5簡'!$A281,作業員情報!$A$4:$AE$53,25,0),"")&amp;""</f>
        <v/>
      </c>
      <c r="H288" s="1156" t="str">
        <f>IFERROR(VLOOKUP('5簡'!$A281,作業員情報!$A$4:$AE$53,26,0),"")&amp;""</f>
        <v/>
      </c>
      <c r="I288" s="1156" t="str">
        <f>IFERROR(VLOOKUP('5簡'!$A281,作業員情報!$A$4:$AE$53,28,0),"")&amp;""</f>
        <v/>
      </c>
      <c r="J288" s="1275"/>
      <c r="K288" s="1156" t="str">
        <f>IFERROR(VLOOKUP('5簡'!$A281,作業員情報!$A$4:$AE$53,31,0),"")&amp;""</f>
        <v/>
      </c>
      <c r="L288" s="1158"/>
      <c r="M288" s="1158"/>
      <c r="N288" s="1168"/>
      <c r="O288" s="1169"/>
      <c r="P288" s="1169"/>
      <c r="Q288" s="1169"/>
      <c r="R288" s="1281"/>
      <c r="S288" s="1219"/>
      <c r="T288" s="1220"/>
      <c r="U288" s="1220"/>
      <c r="V288" s="1220"/>
      <c r="W288" s="1221"/>
      <c r="X288" s="1219"/>
      <c r="Y288" s="1220"/>
      <c r="Z288" s="1220"/>
      <c r="AA288" s="1220"/>
      <c r="AB288" s="1221"/>
      <c r="AC288" s="1172" t="s">
        <v>890</v>
      </c>
      <c r="AD288" s="1173"/>
      <c r="AE288" s="1173"/>
      <c r="AF288" s="1173"/>
      <c r="AG288" s="1173"/>
      <c r="AH288" s="1174"/>
      <c r="AI288" s="1175" t="s">
        <v>1135</v>
      </c>
      <c r="AJ288" s="1176"/>
      <c r="AK288" s="1177"/>
    </row>
    <row r="289" spans="1:40" ht="8.25" customHeight="1">
      <c r="A289" s="1201"/>
      <c r="B289" s="1267" t="str">
        <f>IFERROR(VLOOKUP('5簡'!$A281,作業員情報!$A$4:$AE$53,6,0),"")&amp;""</f>
        <v/>
      </c>
      <c r="C289" s="1157"/>
      <c r="D289" s="1207"/>
      <c r="E289" s="1269"/>
      <c r="F289" s="1272"/>
      <c r="G289" s="1157"/>
      <c r="H289" s="1157"/>
      <c r="I289" s="1157"/>
      <c r="J289" s="1275"/>
      <c r="K289" s="1157"/>
      <c r="L289" s="1156" t="str">
        <f>IFERROR(VLOOKUP('5簡'!$A281,作業員情報!$A$4:$AE$53,13,0),"")&amp;""</f>
        <v/>
      </c>
      <c r="M289" s="1156" t="str">
        <f>IFERROR(VLOOKUP('5簡'!$A281,作業員情報!$A$4:$AE$53,14,0),"")&amp;""</f>
        <v/>
      </c>
      <c r="N289" s="1168"/>
      <c r="O289" s="1169"/>
      <c r="P289" s="1169"/>
      <c r="Q289" s="1169"/>
      <c r="R289" s="1281"/>
      <c r="S289" s="1219"/>
      <c r="T289" s="1220"/>
      <c r="U289" s="1220"/>
      <c r="V289" s="1220"/>
      <c r="W289" s="1221"/>
      <c r="X289" s="1219"/>
      <c r="Y289" s="1220"/>
      <c r="Z289" s="1220"/>
      <c r="AA289" s="1220"/>
      <c r="AB289" s="1221"/>
      <c r="AC289" s="1175"/>
      <c r="AD289" s="1176"/>
      <c r="AE289" s="1176"/>
      <c r="AF289" s="1176"/>
      <c r="AG289" s="1176"/>
      <c r="AH289" s="1177"/>
      <c r="AI289" s="1175"/>
      <c r="AJ289" s="1176"/>
      <c r="AK289" s="1177"/>
    </row>
    <row r="290" spans="1:40" ht="8.25" customHeight="1">
      <c r="A290" s="1202"/>
      <c r="B290" s="1155"/>
      <c r="C290" s="1158"/>
      <c r="D290" s="1208"/>
      <c r="E290" s="1270"/>
      <c r="F290" s="1273"/>
      <c r="G290" s="1158"/>
      <c r="H290" s="1158"/>
      <c r="I290" s="1158"/>
      <c r="J290" s="1276"/>
      <c r="K290" s="1158"/>
      <c r="L290" s="1158"/>
      <c r="M290" s="1158"/>
      <c r="N290" s="1282"/>
      <c r="O290" s="1283"/>
      <c r="P290" s="1283"/>
      <c r="Q290" s="1283"/>
      <c r="R290" s="1284"/>
      <c r="S290" s="1277"/>
      <c r="T290" s="1278"/>
      <c r="U290" s="1278"/>
      <c r="V290" s="1278"/>
      <c r="W290" s="1279"/>
      <c r="X290" s="1277"/>
      <c r="Y290" s="1278"/>
      <c r="Z290" s="1278"/>
      <c r="AA290" s="1278"/>
      <c r="AB290" s="1279"/>
      <c r="AC290" s="1178"/>
      <c r="AD290" s="1179"/>
      <c r="AE290" s="1179"/>
      <c r="AF290" s="1179"/>
      <c r="AG290" s="1179"/>
      <c r="AH290" s="1180"/>
      <c r="AI290" s="1337"/>
      <c r="AJ290" s="1338"/>
      <c r="AK290" s="1339"/>
    </row>
    <row r="291" spans="1:40" ht="17.25" customHeight="1">
      <c r="A291" s="94"/>
      <c r="B291" s="490" t="s">
        <v>203</v>
      </c>
      <c r="C291" s="490"/>
      <c r="D291" s="490"/>
      <c r="E291" s="94"/>
      <c r="F291" s="94"/>
      <c r="G291" s="94"/>
      <c r="H291" s="94"/>
      <c r="I291" s="491" t="s">
        <v>1142</v>
      </c>
      <c r="J291" s="491"/>
      <c r="K291" s="491"/>
      <c r="L291" s="491"/>
      <c r="M291" s="491"/>
      <c r="N291" s="491"/>
      <c r="O291" s="491"/>
      <c r="P291" s="94"/>
      <c r="Q291" s="94"/>
      <c r="R291" s="94"/>
      <c r="S291" s="94"/>
      <c r="T291" s="94"/>
      <c r="U291" s="94"/>
      <c r="V291" s="94"/>
      <c r="W291" s="94"/>
      <c r="X291" s="94"/>
      <c r="Y291" s="94"/>
      <c r="Z291" s="94"/>
      <c r="AA291" s="94"/>
      <c r="AB291" s="94"/>
      <c r="AC291" s="94"/>
      <c r="AD291" s="94"/>
      <c r="AE291" s="94"/>
      <c r="AF291" s="94"/>
      <c r="AG291" s="94"/>
      <c r="AH291" s="94"/>
      <c r="AI291" s="94"/>
      <c r="AJ291" s="94"/>
      <c r="AK291" s="94"/>
    </row>
    <row r="292" spans="1:40" ht="12.75" customHeight="1">
      <c r="A292" s="24"/>
      <c r="B292" s="24"/>
      <c r="C292" s="24"/>
      <c r="D292" s="24"/>
      <c r="E292" s="24"/>
      <c r="F292" s="24"/>
      <c r="G292" s="24"/>
      <c r="H292" s="24"/>
      <c r="I292" s="88" t="s">
        <v>1073</v>
      </c>
      <c r="J292" s="88"/>
      <c r="K292" s="88"/>
      <c r="L292" s="88"/>
      <c r="M292" s="88"/>
      <c r="N292" s="88"/>
      <c r="O292" s="88"/>
      <c r="P292" s="24"/>
      <c r="Q292" s="24"/>
      <c r="R292" s="24"/>
      <c r="S292" s="24"/>
      <c r="T292" s="24"/>
      <c r="U292" s="24"/>
      <c r="V292" s="24"/>
      <c r="W292" s="24"/>
      <c r="X292" s="24"/>
      <c r="Y292" s="24"/>
      <c r="Z292" s="24"/>
      <c r="AA292" s="24"/>
      <c r="AB292" s="24"/>
      <c r="AC292" s="24"/>
      <c r="AD292" s="24"/>
      <c r="AE292" s="24"/>
      <c r="AF292" s="24"/>
      <c r="AG292" s="24"/>
      <c r="AH292" s="24"/>
      <c r="AI292" s="24"/>
      <c r="AJ292" s="24"/>
      <c r="AK292" s="24"/>
    </row>
    <row r="293" spans="1:40" ht="12.75" customHeight="1">
      <c r="A293" s="24"/>
      <c r="B293" s="24"/>
      <c r="C293" s="24"/>
      <c r="D293" s="24"/>
      <c r="E293" s="24"/>
      <c r="F293" s="24"/>
      <c r="G293" s="24"/>
      <c r="H293" s="24"/>
      <c r="I293" s="88" t="s">
        <v>1143</v>
      </c>
      <c r="J293" s="88"/>
      <c r="K293" s="88"/>
      <c r="L293" s="88"/>
      <c r="M293" s="88"/>
      <c r="N293" s="88"/>
      <c r="O293" s="88"/>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89"/>
      <c r="AM293" s="89"/>
      <c r="AN293" s="89"/>
    </row>
    <row r="294" spans="1:40" ht="12.75" customHeight="1">
      <c r="A294" s="24"/>
      <c r="B294" s="24"/>
      <c r="C294" s="24"/>
      <c r="D294" s="24"/>
      <c r="E294" s="24"/>
      <c r="F294" s="24"/>
      <c r="G294" s="24"/>
      <c r="H294" s="24"/>
      <c r="I294" s="88" t="s">
        <v>1144</v>
      </c>
      <c r="J294" s="88"/>
      <c r="K294" s="88"/>
      <c r="L294" s="88"/>
      <c r="M294" s="88"/>
      <c r="N294" s="88"/>
      <c r="O294" s="88"/>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89"/>
      <c r="AM294" s="89"/>
      <c r="AN294" s="89"/>
    </row>
    <row r="295" spans="1:40" ht="12.75" customHeight="1">
      <c r="A295" s="24"/>
      <c r="B295" s="88" t="s">
        <v>1089</v>
      </c>
      <c r="C295" s="24"/>
      <c r="D295" s="24"/>
      <c r="E295" s="24"/>
      <c r="F295" s="24"/>
      <c r="G295" s="24"/>
      <c r="H295" s="24"/>
      <c r="I295" s="88" t="s">
        <v>1145</v>
      </c>
      <c r="J295" s="88"/>
      <c r="K295" s="88"/>
      <c r="L295" s="88"/>
      <c r="M295" s="88"/>
      <c r="N295" s="88"/>
      <c r="O295" s="88"/>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89"/>
      <c r="AM295" s="89"/>
      <c r="AN295" s="89"/>
    </row>
    <row r="296" spans="1:40" ht="12.75" customHeight="1">
      <c r="A296" s="24"/>
      <c r="B296" s="88" t="s">
        <v>1100</v>
      </c>
      <c r="C296" s="88"/>
      <c r="D296" s="88"/>
      <c r="E296" s="88"/>
      <c r="F296" s="88"/>
      <c r="G296" s="88"/>
      <c r="H296" s="88"/>
      <c r="I296" s="88" t="s">
        <v>1102</v>
      </c>
      <c r="J296" s="88"/>
      <c r="K296" s="88"/>
      <c r="L296" s="88"/>
      <c r="M296" s="88"/>
      <c r="N296" s="88"/>
      <c r="O296" s="88"/>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89"/>
      <c r="AM296" s="89"/>
      <c r="AN296" s="89"/>
    </row>
    <row r="297" spans="1:40" ht="12.75" customHeight="1">
      <c r="A297" s="24"/>
      <c r="B297" s="88" t="s">
        <v>1136</v>
      </c>
      <c r="C297" s="88"/>
      <c r="D297" s="88"/>
      <c r="E297" s="88"/>
      <c r="F297" s="88"/>
      <c r="G297" s="88"/>
      <c r="H297" s="88"/>
      <c r="I297" s="88" t="s">
        <v>1103</v>
      </c>
      <c r="J297" s="88"/>
      <c r="K297" s="88"/>
      <c r="L297" s="88"/>
      <c r="M297" s="88"/>
      <c r="N297" s="88"/>
      <c r="O297" s="88"/>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89"/>
      <c r="AM297" s="89"/>
      <c r="AN297" s="89"/>
    </row>
    <row r="298" spans="1:40" ht="12.75" customHeight="1">
      <c r="A298" s="24"/>
      <c r="B298" s="88" t="s">
        <v>1137</v>
      </c>
      <c r="C298" s="88"/>
      <c r="D298" s="88"/>
      <c r="E298" s="88"/>
      <c r="F298" s="88"/>
      <c r="G298" s="88"/>
      <c r="H298" s="88"/>
      <c r="I298" s="88" t="s">
        <v>1146</v>
      </c>
      <c r="J298" s="88"/>
      <c r="K298" s="88"/>
      <c r="L298" s="88"/>
      <c r="M298" s="88"/>
      <c r="N298" s="88"/>
      <c r="O298" s="88"/>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89"/>
      <c r="AM298" s="89"/>
      <c r="AN298" s="89"/>
    </row>
    <row r="299" spans="1:40" ht="12.75" customHeight="1">
      <c r="A299" s="24"/>
      <c r="B299" s="88" t="s">
        <v>1138</v>
      </c>
      <c r="C299" s="88"/>
      <c r="D299" s="88"/>
      <c r="E299" s="88"/>
      <c r="F299" s="88"/>
      <c r="G299" s="88"/>
      <c r="H299" s="88"/>
      <c r="I299" s="88" t="s">
        <v>1147</v>
      </c>
      <c r="J299" s="88"/>
      <c r="K299" s="88"/>
      <c r="L299" s="88"/>
      <c r="M299" s="88"/>
      <c r="N299" s="88"/>
      <c r="O299" s="88"/>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89"/>
      <c r="AM299" s="89"/>
      <c r="AN299" s="89"/>
    </row>
    <row r="300" spans="1:40" ht="12.75" customHeight="1">
      <c r="A300" s="24"/>
      <c r="B300" s="87" t="s">
        <v>1139</v>
      </c>
      <c r="C300" s="88"/>
      <c r="D300" s="88"/>
      <c r="E300" s="88"/>
      <c r="F300" s="88"/>
      <c r="G300" s="88"/>
      <c r="H300" s="88"/>
      <c r="I300" s="88" t="s">
        <v>1141</v>
      </c>
      <c r="J300" s="88"/>
      <c r="K300" s="88"/>
      <c r="L300" s="88"/>
      <c r="M300" s="88"/>
      <c r="N300" s="88"/>
      <c r="O300" s="88"/>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89"/>
      <c r="AM300" s="89"/>
      <c r="AN300" s="89"/>
    </row>
    <row r="301" spans="1:40" ht="12.75" customHeight="1">
      <c r="A301" s="24"/>
      <c r="B301" s="88" t="s">
        <v>1140</v>
      </c>
      <c r="C301" s="90"/>
      <c r="D301" s="90"/>
      <c r="E301" s="492"/>
      <c r="F301" s="90"/>
      <c r="G301" s="24"/>
      <c r="H301" s="24"/>
      <c r="I301" s="88"/>
      <c r="J301" s="88"/>
      <c r="K301" s="24"/>
      <c r="L301" s="24"/>
      <c r="M301" s="24"/>
      <c r="N301" s="24"/>
      <c r="O301" s="24"/>
      <c r="P301" s="24"/>
      <c r="Q301" s="24"/>
      <c r="R301" s="24"/>
      <c r="S301" s="24"/>
      <c r="T301" s="24"/>
      <c r="U301" s="24"/>
      <c r="V301" s="24"/>
      <c r="W301" s="24"/>
      <c r="X301" s="24"/>
      <c r="Y301" s="24"/>
      <c r="Z301" s="24"/>
      <c r="AA301" s="24"/>
      <c r="AB301" s="24"/>
      <c r="AC301" s="24"/>
      <c r="AD301" s="24"/>
      <c r="AE301" s="1312"/>
      <c r="AF301" s="1312"/>
      <c r="AG301" s="1312"/>
      <c r="AH301" s="1312"/>
      <c r="AI301" s="47"/>
      <c r="AJ301" s="47"/>
      <c r="AK301" s="47"/>
      <c r="AL301" s="89"/>
      <c r="AM301" s="89"/>
      <c r="AN301" s="89"/>
    </row>
    <row r="302" spans="1:40" ht="8.25" customHeight="1">
      <c r="A302" s="1200">
        <f>A285+1</f>
        <v>41</v>
      </c>
      <c r="B302" s="1265" t="str">
        <f>IFERROR(VLOOKUP('5簡'!$A297,作業員情報!$A$4:$AE$53,4,0)&amp;" "&amp;VLOOKUP('5簡'!$A297,作業員情報!$A$4:$AE$53,5,0),"")</f>
        <v xml:space="preserve"> </v>
      </c>
      <c r="C302" s="1156" t="str">
        <f>IFERROR(VLOOKUP('5簡'!$A297,作業員情報!$A$4:$AE$53,7,0),"")&amp;""</f>
        <v/>
      </c>
      <c r="D302" s="1206" t="str">
        <f>IFERROR(VLOOKUP('5簡'!$A297,作業員情報!$A$4:$AE$53,8,0),"")&amp;""</f>
        <v/>
      </c>
      <c r="E302" s="1262">
        <f>IFERROR(VLOOKUP('5簡'!$A297,作業員情報!$A$4:$AE$53,20,0),"")</f>
        <v>0</v>
      </c>
      <c r="F302" s="1262">
        <f>IFERROR(VLOOKUP('5簡'!$A297,作業員情報!$A$4:$AE$53,9,0),"")</f>
        <v>0</v>
      </c>
      <c r="G302" s="1156" t="str">
        <f>IFERROR(VLOOKUP('5簡'!$A297,作業員情報!$A$4:$AE$53,22,0)&amp;VLOOKUP('5簡'!$A297,作業員情報!$A$4:$AE$53,23,0),"")</f>
        <v/>
      </c>
      <c r="H302" s="1156" t="str">
        <f>IFERROR(VLOOKUP('5簡'!$A297,作業員情報!$A$4:$AE$53,24,0),"")&amp;""</f>
        <v/>
      </c>
      <c r="I302" s="1262">
        <f>IFERROR(VLOOKUP('5簡'!$A297,作業員情報!$A$4:$AE$53,27,0),"")</f>
        <v>0</v>
      </c>
      <c r="J302" s="1274" t="str">
        <f>IFERROR(VLOOKUP('5簡'!$A297,作業員情報!$A$4:$AE$53,29,0),"")&amp;""</f>
        <v/>
      </c>
      <c r="K302" s="1262">
        <f>IFERROR(VLOOKUP('5簡'!$A297,作業員情報!$A$4:$AE$53,30,0),"")</f>
        <v>0</v>
      </c>
      <c r="L302" s="1156" t="str">
        <f>IFERROR(VLOOKUP('5簡'!$A297,作業員情報!$A$4:$AE$53,11,0),"")&amp;""</f>
        <v/>
      </c>
      <c r="M302" s="1156" t="str">
        <f>IFERROR(VLOOKUP('5簡'!$A297,作業員情報!$A$4:$AE$53,18,0),"")&amp;""</f>
        <v/>
      </c>
      <c r="N302" s="1166" t="str">
        <f>IFERROR(VLOOKUP('5簡'!$A297,作業員情報!$A$4:$AE$53,15,0),"")&amp;""</f>
        <v/>
      </c>
      <c r="O302" s="1167"/>
      <c r="P302" s="1167"/>
      <c r="Q302" s="1167"/>
      <c r="R302" s="1280"/>
      <c r="S302" s="1216" t="str">
        <f>IFERROR(VLOOKUP('5簡'!$A297,作業員情報!$A$4:$AE$53,16,0),"")&amp;""</f>
        <v/>
      </c>
      <c r="T302" s="1217"/>
      <c r="U302" s="1217"/>
      <c r="V302" s="1217"/>
      <c r="W302" s="1218"/>
      <c r="X302" s="1216" t="str">
        <f>IFERROR(VLOOKUP('5簡'!$A297,作業員情報!$A$4:$AE$53,17,0),"")&amp;""</f>
        <v/>
      </c>
      <c r="Y302" s="1217"/>
      <c r="Z302" s="1217"/>
      <c r="AA302" s="1217"/>
      <c r="AB302" s="1218"/>
      <c r="AC302" s="1172" t="s">
        <v>888</v>
      </c>
      <c r="AD302" s="1173"/>
      <c r="AE302" s="1173"/>
      <c r="AF302" s="1173"/>
      <c r="AG302" s="1173"/>
      <c r="AH302" s="1174"/>
      <c r="AI302" s="1172" t="s">
        <v>1134</v>
      </c>
      <c r="AJ302" s="1173"/>
      <c r="AK302" s="1174"/>
    </row>
    <row r="303" spans="1:40" ht="8.25" customHeight="1">
      <c r="A303" s="1201"/>
      <c r="B303" s="1266"/>
      <c r="C303" s="1157"/>
      <c r="D303" s="1207"/>
      <c r="E303" s="1263"/>
      <c r="F303" s="1263"/>
      <c r="G303" s="1157"/>
      <c r="H303" s="1157"/>
      <c r="I303" s="1263"/>
      <c r="J303" s="1275"/>
      <c r="K303" s="1263"/>
      <c r="L303" s="1158"/>
      <c r="M303" s="1158"/>
      <c r="N303" s="1168"/>
      <c r="O303" s="1169"/>
      <c r="P303" s="1169"/>
      <c r="Q303" s="1169"/>
      <c r="R303" s="1281"/>
      <c r="S303" s="1219"/>
      <c r="T303" s="1220"/>
      <c r="U303" s="1220"/>
      <c r="V303" s="1220"/>
      <c r="W303" s="1221"/>
      <c r="X303" s="1219"/>
      <c r="Y303" s="1220"/>
      <c r="Z303" s="1220"/>
      <c r="AA303" s="1220"/>
      <c r="AB303" s="1221"/>
      <c r="AC303" s="1175"/>
      <c r="AD303" s="1176"/>
      <c r="AE303" s="1176"/>
      <c r="AF303" s="1176"/>
      <c r="AG303" s="1176"/>
      <c r="AH303" s="1177"/>
      <c r="AI303" s="1175"/>
      <c r="AJ303" s="1176"/>
      <c r="AK303" s="1177"/>
    </row>
    <row r="304" spans="1:40" ht="8.25" customHeight="1">
      <c r="A304" s="1201"/>
      <c r="B304" s="1159" t="str">
        <f>IFERROR(VLOOKUP('5簡'!$A297,作業員情報!$A$4:$AE$53,2,0)&amp;VLOOKUP('5簡'!$A297,作業員情報!$A$4:$AE$53,3,0),"")</f>
        <v/>
      </c>
      <c r="C304" s="1157"/>
      <c r="D304" s="1207"/>
      <c r="E304" s="1264"/>
      <c r="F304" s="1264"/>
      <c r="G304" s="1158"/>
      <c r="H304" s="1158"/>
      <c r="I304" s="1264"/>
      <c r="J304" s="1275"/>
      <c r="K304" s="1264"/>
      <c r="L304" s="1156" t="str">
        <f>IFERROR(VLOOKUP('5簡'!$A297,作業員情報!$A$4:$AE$53,12,0),"")&amp;""</f>
        <v/>
      </c>
      <c r="M304" s="1156" t="str">
        <f>IFERROR(VLOOKUP('5簡'!$A297,作業員情報!$A$4:$AE$53,19,0),"")&amp;""</f>
        <v/>
      </c>
      <c r="N304" s="1168"/>
      <c r="O304" s="1169"/>
      <c r="P304" s="1169"/>
      <c r="Q304" s="1169"/>
      <c r="R304" s="1281"/>
      <c r="S304" s="1219"/>
      <c r="T304" s="1220"/>
      <c r="U304" s="1220"/>
      <c r="V304" s="1220"/>
      <c r="W304" s="1221"/>
      <c r="X304" s="1219"/>
      <c r="Y304" s="1220"/>
      <c r="Z304" s="1220"/>
      <c r="AA304" s="1220"/>
      <c r="AB304" s="1221"/>
      <c r="AC304" s="1178"/>
      <c r="AD304" s="1179"/>
      <c r="AE304" s="1179"/>
      <c r="AF304" s="1179"/>
      <c r="AG304" s="1179"/>
      <c r="AH304" s="1180"/>
      <c r="AI304" s="1175"/>
      <c r="AJ304" s="1176"/>
      <c r="AK304" s="1177"/>
    </row>
    <row r="305" spans="1:37" ht="8.25" customHeight="1">
      <c r="A305" s="1201"/>
      <c r="B305" s="1160"/>
      <c r="C305" s="1157"/>
      <c r="D305" s="1207"/>
      <c r="E305" s="1268">
        <f>IFERROR(VLOOKUP('5簡'!$A297,作業員情報!$A$4:$AE$53,21,0),"")</f>
        <v>0</v>
      </c>
      <c r="F305" s="1271" t="str">
        <f ca="1">IFERROR(VLOOKUP('5簡'!$A297,作業員情報!$A$4:$AE$53,10,0),"")</f>
        <v/>
      </c>
      <c r="G305" s="1156" t="str">
        <f>IFERROR(VLOOKUP('5簡'!$A297,作業員情報!$A$4:$AE$53,25,0),"")&amp;""</f>
        <v/>
      </c>
      <c r="H305" s="1156" t="str">
        <f>IFERROR(VLOOKUP('5簡'!$A297,作業員情報!$A$4:$AE$53,26,0),"")&amp;""</f>
        <v/>
      </c>
      <c r="I305" s="1156" t="str">
        <f>IFERROR(VLOOKUP('5簡'!$A297,作業員情報!$A$4:$AE$53,28,0),"")&amp;""</f>
        <v/>
      </c>
      <c r="J305" s="1275"/>
      <c r="K305" s="1156" t="str">
        <f>IFERROR(VLOOKUP('5簡'!$A297,作業員情報!$A$4:$AE$53,31,0),"")&amp;""</f>
        <v/>
      </c>
      <c r="L305" s="1158"/>
      <c r="M305" s="1158"/>
      <c r="N305" s="1168"/>
      <c r="O305" s="1169"/>
      <c r="P305" s="1169"/>
      <c r="Q305" s="1169"/>
      <c r="R305" s="1281"/>
      <c r="S305" s="1219"/>
      <c r="T305" s="1220"/>
      <c r="U305" s="1220"/>
      <c r="V305" s="1220"/>
      <c r="W305" s="1221"/>
      <c r="X305" s="1219"/>
      <c r="Y305" s="1220"/>
      <c r="Z305" s="1220"/>
      <c r="AA305" s="1220"/>
      <c r="AB305" s="1221"/>
      <c r="AC305" s="1172" t="s">
        <v>890</v>
      </c>
      <c r="AD305" s="1173"/>
      <c r="AE305" s="1173"/>
      <c r="AF305" s="1173"/>
      <c r="AG305" s="1173"/>
      <c r="AH305" s="1174"/>
      <c r="AI305" s="1175" t="s">
        <v>1135</v>
      </c>
      <c r="AJ305" s="1176"/>
      <c r="AK305" s="1177"/>
    </row>
    <row r="306" spans="1:37" ht="8.25" customHeight="1">
      <c r="A306" s="1201"/>
      <c r="B306" s="1267" t="str">
        <f>IFERROR(VLOOKUP('5簡'!$A297,作業員情報!$A$4:$AE$53,6,0),"")&amp;""</f>
        <v/>
      </c>
      <c r="C306" s="1157"/>
      <c r="D306" s="1207"/>
      <c r="E306" s="1269"/>
      <c r="F306" s="1272"/>
      <c r="G306" s="1157"/>
      <c r="H306" s="1157"/>
      <c r="I306" s="1157"/>
      <c r="J306" s="1275"/>
      <c r="K306" s="1157"/>
      <c r="L306" s="1156" t="str">
        <f>IFERROR(VLOOKUP('5簡'!$A297,作業員情報!$A$4:$AE$53,13,0),"")&amp;""</f>
        <v/>
      </c>
      <c r="M306" s="1156" t="str">
        <f>IFERROR(VLOOKUP('5簡'!$A297,作業員情報!$A$4:$AE$53,14,0),"")&amp;""</f>
        <v/>
      </c>
      <c r="N306" s="1168"/>
      <c r="O306" s="1169"/>
      <c r="P306" s="1169"/>
      <c r="Q306" s="1169"/>
      <c r="R306" s="1281"/>
      <c r="S306" s="1219"/>
      <c r="T306" s="1220"/>
      <c r="U306" s="1220"/>
      <c r="V306" s="1220"/>
      <c r="W306" s="1221"/>
      <c r="X306" s="1219"/>
      <c r="Y306" s="1220"/>
      <c r="Z306" s="1220"/>
      <c r="AA306" s="1220"/>
      <c r="AB306" s="1221"/>
      <c r="AC306" s="1175"/>
      <c r="AD306" s="1176"/>
      <c r="AE306" s="1176"/>
      <c r="AF306" s="1176"/>
      <c r="AG306" s="1176"/>
      <c r="AH306" s="1177"/>
      <c r="AI306" s="1175"/>
      <c r="AJ306" s="1176"/>
      <c r="AK306" s="1177"/>
    </row>
    <row r="307" spans="1:37" ht="8.25" customHeight="1">
      <c r="A307" s="1202"/>
      <c r="B307" s="1155"/>
      <c r="C307" s="1158"/>
      <c r="D307" s="1208"/>
      <c r="E307" s="1270"/>
      <c r="F307" s="1273"/>
      <c r="G307" s="1158"/>
      <c r="H307" s="1158"/>
      <c r="I307" s="1158"/>
      <c r="J307" s="1276"/>
      <c r="K307" s="1158"/>
      <c r="L307" s="1158"/>
      <c r="M307" s="1158"/>
      <c r="N307" s="1282"/>
      <c r="O307" s="1283"/>
      <c r="P307" s="1283"/>
      <c r="Q307" s="1283"/>
      <c r="R307" s="1284"/>
      <c r="S307" s="1277"/>
      <c r="T307" s="1278"/>
      <c r="U307" s="1278"/>
      <c r="V307" s="1278"/>
      <c r="W307" s="1279"/>
      <c r="X307" s="1277"/>
      <c r="Y307" s="1278"/>
      <c r="Z307" s="1278"/>
      <c r="AA307" s="1278"/>
      <c r="AB307" s="1279"/>
      <c r="AC307" s="1178"/>
      <c r="AD307" s="1179"/>
      <c r="AE307" s="1179"/>
      <c r="AF307" s="1179"/>
      <c r="AG307" s="1179"/>
      <c r="AH307" s="1180"/>
      <c r="AI307" s="1337"/>
      <c r="AJ307" s="1338"/>
      <c r="AK307" s="1339"/>
    </row>
    <row r="308" spans="1:37" ht="8.25" customHeight="1">
      <c r="A308" s="1200">
        <f>A302+1</f>
        <v>42</v>
      </c>
      <c r="B308" s="1265" t="str">
        <f>IFERROR(VLOOKUP('5簡'!$A303,作業員情報!$A$4:$AE$53,4,0)&amp;" "&amp;VLOOKUP('5簡'!$A303,作業員情報!$A$4:$AE$53,5,0),"")</f>
        <v xml:space="preserve"> </v>
      </c>
      <c r="C308" s="1156" t="str">
        <f>IFERROR(VLOOKUP('5簡'!$A303,作業員情報!$A$4:$AE$53,7,0),"")&amp;""</f>
        <v/>
      </c>
      <c r="D308" s="1206" t="str">
        <f>IFERROR(VLOOKUP('5簡'!$A303,作業員情報!$A$4:$AE$53,8,0),"")&amp;""</f>
        <v/>
      </c>
      <c r="E308" s="1262">
        <f>IFERROR(VLOOKUP('5簡'!$A303,作業員情報!$A$4:$AE$53,20,0),"")</f>
        <v>0</v>
      </c>
      <c r="F308" s="1262">
        <f>IFERROR(VLOOKUP('5簡'!$A303,作業員情報!$A$4:$AE$53,9,0),"")</f>
        <v>0</v>
      </c>
      <c r="G308" s="1156" t="str">
        <f>IFERROR(VLOOKUP('5簡'!$A303,作業員情報!$A$4:$AE$53,22,0)&amp;VLOOKUP('5簡'!$A303,作業員情報!$A$4:$AE$53,23,0),"")</f>
        <v/>
      </c>
      <c r="H308" s="1156" t="str">
        <f>IFERROR(VLOOKUP('5簡'!$A303,作業員情報!$A$4:$AE$53,24,0),"")&amp;""</f>
        <v/>
      </c>
      <c r="I308" s="1262">
        <f>IFERROR(VLOOKUP('5簡'!$A303,作業員情報!$A$4:$AE$53,27,0),"")</f>
        <v>0</v>
      </c>
      <c r="J308" s="1274" t="str">
        <f>IFERROR(VLOOKUP('5簡'!$A303,作業員情報!$A$4:$AE$53,29,0),"")&amp;""</f>
        <v/>
      </c>
      <c r="K308" s="1262">
        <f>IFERROR(VLOOKUP('5簡'!$A303,作業員情報!$A$4:$AE$53,30,0),"")</f>
        <v>0</v>
      </c>
      <c r="L308" s="1156" t="str">
        <f>IFERROR(VLOOKUP('5簡'!$A303,作業員情報!$A$4:$AE$53,11,0),"")&amp;""</f>
        <v/>
      </c>
      <c r="M308" s="1156" t="str">
        <f>IFERROR(VLOOKUP('5簡'!$A303,作業員情報!$A$4:$AE$53,18,0),"")&amp;""</f>
        <v/>
      </c>
      <c r="N308" s="1166" t="str">
        <f>IFERROR(VLOOKUP('5簡'!$A303,作業員情報!$A$4:$AE$53,15,0),"")&amp;""</f>
        <v/>
      </c>
      <c r="O308" s="1167"/>
      <c r="P308" s="1167"/>
      <c r="Q308" s="1167"/>
      <c r="R308" s="1280"/>
      <c r="S308" s="1216" t="str">
        <f>IFERROR(VLOOKUP('5簡'!$A303,作業員情報!$A$4:$AE$53,16,0),"")&amp;""</f>
        <v/>
      </c>
      <c r="T308" s="1217"/>
      <c r="U308" s="1217"/>
      <c r="V308" s="1217"/>
      <c r="W308" s="1218"/>
      <c r="X308" s="1216" t="str">
        <f>IFERROR(VLOOKUP('5簡'!$A303,作業員情報!$A$4:$AE$53,17,0),"")&amp;""</f>
        <v/>
      </c>
      <c r="Y308" s="1217"/>
      <c r="Z308" s="1217"/>
      <c r="AA308" s="1217"/>
      <c r="AB308" s="1218"/>
      <c r="AC308" s="1172" t="s">
        <v>890</v>
      </c>
      <c r="AD308" s="1173"/>
      <c r="AE308" s="1173"/>
      <c r="AF308" s="1173"/>
      <c r="AG308" s="1173"/>
      <c r="AH308" s="1174"/>
      <c r="AI308" s="1172" t="s">
        <v>1134</v>
      </c>
      <c r="AJ308" s="1173"/>
      <c r="AK308" s="1174"/>
    </row>
    <row r="309" spans="1:37" ht="8.25" customHeight="1">
      <c r="A309" s="1201"/>
      <c r="B309" s="1266"/>
      <c r="C309" s="1157"/>
      <c r="D309" s="1207"/>
      <c r="E309" s="1263"/>
      <c r="F309" s="1263"/>
      <c r="G309" s="1157"/>
      <c r="H309" s="1157"/>
      <c r="I309" s="1263"/>
      <c r="J309" s="1275"/>
      <c r="K309" s="1263"/>
      <c r="L309" s="1158"/>
      <c r="M309" s="1158"/>
      <c r="N309" s="1168"/>
      <c r="O309" s="1169"/>
      <c r="P309" s="1169"/>
      <c r="Q309" s="1169"/>
      <c r="R309" s="1281"/>
      <c r="S309" s="1219"/>
      <c r="T309" s="1220"/>
      <c r="U309" s="1220"/>
      <c r="V309" s="1220"/>
      <c r="W309" s="1221"/>
      <c r="X309" s="1219"/>
      <c r="Y309" s="1220"/>
      <c r="Z309" s="1220"/>
      <c r="AA309" s="1220"/>
      <c r="AB309" s="1221"/>
      <c r="AC309" s="1175"/>
      <c r="AD309" s="1176"/>
      <c r="AE309" s="1176"/>
      <c r="AF309" s="1176"/>
      <c r="AG309" s="1176"/>
      <c r="AH309" s="1177"/>
      <c r="AI309" s="1175"/>
      <c r="AJ309" s="1176"/>
      <c r="AK309" s="1177"/>
    </row>
    <row r="310" spans="1:37" ht="8.25" customHeight="1">
      <c r="A310" s="1201"/>
      <c r="B310" s="1159" t="str">
        <f>IFERROR(VLOOKUP('5簡'!$A303,作業員情報!$A$4:$AE$53,2,0)&amp;VLOOKUP('5簡'!$A303,作業員情報!$A$4:$AE$53,3,0),"")</f>
        <v/>
      </c>
      <c r="C310" s="1157"/>
      <c r="D310" s="1207"/>
      <c r="E310" s="1264"/>
      <c r="F310" s="1264"/>
      <c r="G310" s="1158"/>
      <c r="H310" s="1158"/>
      <c r="I310" s="1264"/>
      <c r="J310" s="1275"/>
      <c r="K310" s="1264"/>
      <c r="L310" s="1156" t="str">
        <f>IFERROR(VLOOKUP('5簡'!$A303,作業員情報!$A$4:$AE$53,12,0),"")&amp;""</f>
        <v/>
      </c>
      <c r="M310" s="1156" t="str">
        <f>IFERROR(VLOOKUP('5簡'!$A303,作業員情報!$A$4:$AE$53,19,0),"")&amp;""</f>
        <v/>
      </c>
      <c r="N310" s="1168"/>
      <c r="O310" s="1169"/>
      <c r="P310" s="1169"/>
      <c r="Q310" s="1169"/>
      <c r="R310" s="1281"/>
      <c r="S310" s="1219"/>
      <c r="T310" s="1220"/>
      <c r="U310" s="1220"/>
      <c r="V310" s="1220"/>
      <c r="W310" s="1221"/>
      <c r="X310" s="1219"/>
      <c r="Y310" s="1220"/>
      <c r="Z310" s="1220"/>
      <c r="AA310" s="1220"/>
      <c r="AB310" s="1221"/>
      <c r="AC310" s="1178"/>
      <c r="AD310" s="1179"/>
      <c r="AE310" s="1179"/>
      <c r="AF310" s="1179"/>
      <c r="AG310" s="1179"/>
      <c r="AH310" s="1180"/>
      <c r="AI310" s="1175"/>
      <c r="AJ310" s="1176"/>
      <c r="AK310" s="1177"/>
    </row>
    <row r="311" spans="1:37" ht="8.25" customHeight="1">
      <c r="A311" s="1201"/>
      <c r="B311" s="1160"/>
      <c r="C311" s="1157"/>
      <c r="D311" s="1207"/>
      <c r="E311" s="1268">
        <f>IFERROR(VLOOKUP('5簡'!$A303,作業員情報!$A$4:$AE$53,21,0),"")</f>
        <v>0</v>
      </c>
      <c r="F311" s="1271" t="str">
        <f ca="1">IFERROR(VLOOKUP('5簡'!$A303,作業員情報!$A$4:$AE$53,10,0),"")</f>
        <v/>
      </c>
      <c r="G311" s="1156" t="str">
        <f>IFERROR(VLOOKUP('5簡'!$A303,作業員情報!$A$4:$AE$53,25,0),"")&amp;""</f>
        <v/>
      </c>
      <c r="H311" s="1156" t="str">
        <f>IFERROR(VLOOKUP('5簡'!$A303,作業員情報!$A$4:$AE$53,26,0),"")&amp;""</f>
        <v/>
      </c>
      <c r="I311" s="1156" t="str">
        <f>IFERROR(VLOOKUP('5簡'!$A303,作業員情報!$A$4:$AE$53,28,0),"")&amp;""</f>
        <v/>
      </c>
      <c r="J311" s="1275"/>
      <c r="K311" s="1156" t="str">
        <f>IFERROR(VLOOKUP('5簡'!$A303,作業員情報!$A$4:$AE$53,31,0),"")&amp;""</f>
        <v/>
      </c>
      <c r="L311" s="1158"/>
      <c r="M311" s="1158"/>
      <c r="N311" s="1168"/>
      <c r="O311" s="1169"/>
      <c r="P311" s="1169"/>
      <c r="Q311" s="1169"/>
      <c r="R311" s="1281"/>
      <c r="S311" s="1219"/>
      <c r="T311" s="1220"/>
      <c r="U311" s="1220"/>
      <c r="V311" s="1220"/>
      <c r="W311" s="1221"/>
      <c r="X311" s="1219"/>
      <c r="Y311" s="1220"/>
      <c r="Z311" s="1220"/>
      <c r="AA311" s="1220"/>
      <c r="AB311" s="1221"/>
      <c r="AC311" s="1172" t="s">
        <v>890</v>
      </c>
      <c r="AD311" s="1173"/>
      <c r="AE311" s="1173"/>
      <c r="AF311" s="1173"/>
      <c r="AG311" s="1173"/>
      <c r="AH311" s="1174"/>
      <c r="AI311" s="1175" t="s">
        <v>1135</v>
      </c>
      <c r="AJ311" s="1176"/>
      <c r="AK311" s="1177"/>
    </row>
    <row r="312" spans="1:37" ht="8.25" customHeight="1">
      <c r="A312" s="1201"/>
      <c r="B312" s="1267" t="str">
        <f>IFERROR(VLOOKUP('5簡'!$A303,作業員情報!$A$4:$AE$53,6,0),"")&amp;""</f>
        <v/>
      </c>
      <c r="C312" s="1157"/>
      <c r="D312" s="1207"/>
      <c r="E312" s="1269"/>
      <c r="F312" s="1272"/>
      <c r="G312" s="1157"/>
      <c r="H312" s="1157"/>
      <c r="I312" s="1157"/>
      <c r="J312" s="1275"/>
      <c r="K312" s="1157"/>
      <c r="L312" s="1156" t="str">
        <f>IFERROR(VLOOKUP('5簡'!$A303,作業員情報!$A$4:$AE$53,13,0),"")&amp;""</f>
        <v/>
      </c>
      <c r="M312" s="1156" t="str">
        <f>IFERROR(VLOOKUP('5簡'!$A303,作業員情報!$A$4:$AE$53,14,0),"")&amp;""</f>
        <v/>
      </c>
      <c r="N312" s="1168"/>
      <c r="O312" s="1169"/>
      <c r="P312" s="1169"/>
      <c r="Q312" s="1169"/>
      <c r="R312" s="1281"/>
      <c r="S312" s="1219"/>
      <c r="T312" s="1220"/>
      <c r="U312" s="1220"/>
      <c r="V312" s="1220"/>
      <c r="W312" s="1221"/>
      <c r="X312" s="1219"/>
      <c r="Y312" s="1220"/>
      <c r="Z312" s="1220"/>
      <c r="AA312" s="1220"/>
      <c r="AB312" s="1221"/>
      <c r="AC312" s="1175"/>
      <c r="AD312" s="1176"/>
      <c r="AE312" s="1176"/>
      <c r="AF312" s="1176"/>
      <c r="AG312" s="1176"/>
      <c r="AH312" s="1177"/>
      <c r="AI312" s="1175"/>
      <c r="AJ312" s="1176"/>
      <c r="AK312" s="1177"/>
    </row>
    <row r="313" spans="1:37" ht="8.25" customHeight="1">
      <c r="A313" s="1202"/>
      <c r="B313" s="1155"/>
      <c r="C313" s="1158"/>
      <c r="D313" s="1208"/>
      <c r="E313" s="1270"/>
      <c r="F313" s="1273"/>
      <c r="G313" s="1158"/>
      <c r="H313" s="1158"/>
      <c r="I313" s="1158"/>
      <c r="J313" s="1276"/>
      <c r="K313" s="1158"/>
      <c r="L313" s="1158"/>
      <c r="M313" s="1158"/>
      <c r="N313" s="1282"/>
      <c r="O313" s="1283"/>
      <c r="P313" s="1283"/>
      <c r="Q313" s="1283"/>
      <c r="R313" s="1284"/>
      <c r="S313" s="1277"/>
      <c r="T313" s="1278"/>
      <c r="U313" s="1278"/>
      <c r="V313" s="1278"/>
      <c r="W313" s="1279"/>
      <c r="X313" s="1277"/>
      <c r="Y313" s="1278"/>
      <c r="Z313" s="1278"/>
      <c r="AA313" s="1278"/>
      <c r="AB313" s="1279"/>
      <c r="AC313" s="1178"/>
      <c r="AD313" s="1179"/>
      <c r="AE313" s="1179"/>
      <c r="AF313" s="1179"/>
      <c r="AG313" s="1179"/>
      <c r="AH313" s="1180"/>
      <c r="AI313" s="1337"/>
      <c r="AJ313" s="1338"/>
      <c r="AK313" s="1339"/>
    </row>
    <row r="314" spans="1:37" ht="8.25" customHeight="1">
      <c r="A314" s="1200">
        <f>A308+1</f>
        <v>43</v>
      </c>
      <c r="B314" s="1265" t="str">
        <f>IFERROR(VLOOKUP('5簡'!$A309,作業員情報!$A$4:$AE$53,4,0)&amp;" "&amp;VLOOKUP('5簡'!$A309,作業員情報!$A$4:$AE$53,5,0),"")</f>
        <v xml:space="preserve"> </v>
      </c>
      <c r="C314" s="1156" t="str">
        <f>IFERROR(VLOOKUP('5簡'!$A309,作業員情報!$A$4:$AE$53,7,0),"")&amp;""</f>
        <v/>
      </c>
      <c r="D314" s="1206" t="str">
        <f>IFERROR(VLOOKUP('5簡'!$A309,作業員情報!$A$4:$AE$53,8,0),"")&amp;""</f>
        <v/>
      </c>
      <c r="E314" s="1262">
        <f>IFERROR(VLOOKUP('5簡'!$A309,作業員情報!$A$4:$AE$53,20,0),"")</f>
        <v>0</v>
      </c>
      <c r="F314" s="1262">
        <f>IFERROR(VLOOKUP('5簡'!$A309,作業員情報!$A$4:$AE$53,9,0),"")</f>
        <v>0</v>
      </c>
      <c r="G314" s="1156" t="str">
        <f>IFERROR(VLOOKUP('5簡'!$A309,作業員情報!$A$4:$AE$53,22,0)&amp;VLOOKUP('5簡'!$A309,作業員情報!$A$4:$AE$53,23,0),"")</f>
        <v/>
      </c>
      <c r="H314" s="1156" t="str">
        <f>IFERROR(VLOOKUP('5簡'!$A309,作業員情報!$A$4:$AE$53,24,0),"")&amp;""</f>
        <v/>
      </c>
      <c r="I314" s="1262">
        <f>IFERROR(VLOOKUP('5簡'!$A309,作業員情報!$A$4:$AE$53,27,0),"")</f>
        <v>0</v>
      </c>
      <c r="J314" s="1274" t="str">
        <f>IFERROR(VLOOKUP('5簡'!$A309,作業員情報!$A$4:$AE$53,29,0),"")&amp;""</f>
        <v/>
      </c>
      <c r="K314" s="1262">
        <f>IFERROR(VLOOKUP('5簡'!$A309,作業員情報!$A$4:$AE$53,30,0),"")</f>
        <v>0</v>
      </c>
      <c r="L314" s="1156" t="str">
        <f>IFERROR(VLOOKUP('5簡'!$A309,作業員情報!$A$4:$AE$53,11,0),"")&amp;""</f>
        <v/>
      </c>
      <c r="M314" s="1156" t="str">
        <f>IFERROR(VLOOKUP('5簡'!$A309,作業員情報!$A$4:$AE$53,18,0),"")&amp;""</f>
        <v/>
      </c>
      <c r="N314" s="1166" t="str">
        <f>IFERROR(VLOOKUP('5簡'!$A309,作業員情報!$A$4:$AE$53,15,0),"")&amp;""</f>
        <v/>
      </c>
      <c r="O314" s="1167"/>
      <c r="P314" s="1167"/>
      <c r="Q314" s="1167"/>
      <c r="R314" s="1280"/>
      <c r="S314" s="1216" t="str">
        <f>IFERROR(VLOOKUP('5簡'!$A309,作業員情報!$A$4:$AE$53,16,0),"")&amp;""</f>
        <v/>
      </c>
      <c r="T314" s="1217"/>
      <c r="U314" s="1217"/>
      <c r="V314" s="1217"/>
      <c r="W314" s="1218"/>
      <c r="X314" s="1216" t="str">
        <f>IFERROR(VLOOKUP('5簡'!$A309,作業員情報!$A$4:$AE$53,17,0),"")&amp;""</f>
        <v/>
      </c>
      <c r="Y314" s="1217"/>
      <c r="Z314" s="1217"/>
      <c r="AA314" s="1217"/>
      <c r="AB314" s="1218"/>
      <c r="AC314" s="1172" t="s">
        <v>890</v>
      </c>
      <c r="AD314" s="1173"/>
      <c r="AE314" s="1173"/>
      <c r="AF314" s="1173"/>
      <c r="AG314" s="1173"/>
      <c r="AH314" s="1174"/>
      <c r="AI314" s="1172" t="s">
        <v>1134</v>
      </c>
      <c r="AJ314" s="1173"/>
      <c r="AK314" s="1174"/>
    </row>
    <row r="315" spans="1:37" ht="8.25" customHeight="1">
      <c r="A315" s="1201"/>
      <c r="B315" s="1266"/>
      <c r="C315" s="1157"/>
      <c r="D315" s="1207"/>
      <c r="E315" s="1263"/>
      <c r="F315" s="1263"/>
      <c r="G315" s="1157"/>
      <c r="H315" s="1157"/>
      <c r="I315" s="1263"/>
      <c r="J315" s="1275"/>
      <c r="K315" s="1263"/>
      <c r="L315" s="1158"/>
      <c r="M315" s="1158"/>
      <c r="N315" s="1168"/>
      <c r="O315" s="1169"/>
      <c r="P315" s="1169"/>
      <c r="Q315" s="1169"/>
      <c r="R315" s="1281"/>
      <c r="S315" s="1219"/>
      <c r="T315" s="1220"/>
      <c r="U315" s="1220"/>
      <c r="V315" s="1220"/>
      <c r="W315" s="1221"/>
      <c r="X315" s="1219"/>
      <c r="Y315" s="1220"/>
      <c r="Z315" s="1220"/>
      <c r="AA315" s="1220"/>
      <c r="AB315" s="1221"/>
      <c r="AC315" s="1175"/>
      <c r="AD315" s="1176"/>
      <c r="AE315" s="1176"/>
      <c r="AF315" s="1176"/>
      <c r="AG315" s="1176"/>
      <c r="AH315" s="1177"/>
      <c r="AI315" s="1175"/>
      <c r="AJ315" s="1176"/>
      <c r="AK315" s="1177"/>
    </row>
    <row r="316" spans="1:37" ht="8.25" customHeight="1">
      <c r="A316" s="1201"/>
      <c r="B316" s="1159" t="str">
        <f>IFERROR(VLOOKUP('5簡'!$A309,作業員情報!$A$4:$AE$53,2,0)&amp;VLOOKUP('5簡'!$A309,作業員情報!$A$4:$AE$53,3,0),"")</f>
        <v/>
      </c>
      <c r="C316" s="1157"/>
      <c r="D316" s="1207"/>
      <c r="E316" s="1264"/>
      <c r="F316" s="1264"/>
      <c r="G316" s="1158"/>
      <c r="H316" s="1158"/>
      <c r="I316" s="1264"/>
      <c r="J316" s="1275"/>
      <c r="K316" s="1264"/>
      <c r="L316" s="1156" t="str">
        <f>IFERROR(VLOOKUP('5簡'!$A309,作業員情報!$A$4:$AE$53,12,0),"")&amp;""</f>
        <v/>
      </c>
      <c r="M316" s="1156" t="str">
        <f>IFERROR(VLOOKUP('5簡'!$A309,作業員情報!$A$4:$AE$53,19,0),"")&amp;""</f>
        <v/>
      </c>
      <c r="N316" s="1168"/>
      <c r="O316" s="1169"/>
      <c r="P316" s="1169"/>
      <c r="Q316" s="1169"/>
      <c r="R316" s="1281"/>
      <c r="S316" s="1219"/>
      <c r="T316" s="1220"/>
      <c r="U316" s="1220"/>
      <c r="V316" s="1220"/>
      <c r="W316" s="1221"/>
      <c r="X316" s="1219"/>
      <c r="Y316" s="1220"/>
      <c r="Z316" s="1220"/>
      <c r="AA316" s="1220"/>
      <c r="AB316" s="1221"/>
      <c r="AC316" s="1178"/>
      <c r="AD316" s="1179"/>
      <c r="AE316" s="1179"/>
      <c r="AF316" s="1179"/>
      <c r="AG316" s="1179"/>
      <c r="AH316" s="1180"/>
      <c r="AI316" s="1175"/>
      <c r="AJ316" s="1176"/>
      <c r="AK316" s="1177"/>
    </row>
    <row r="317" spans="1:37" ht="8.25" customHeight="1">
      <c r="A317" s="1201"/>
      <c r="B317" s="1160"/>
      <c r="C317" s="1157"/>
      <c r="D317" s="1207"/>
      <c r="E317" s="1268">
        <f>IFERROR(VLOOKUP('5簡'!$A309,作業員情報!$A$4:$AE$53,21,0),"")</f>
        <v>0</v>
      </c>
      <c r="F317" s="1271" t="str">
        <f ca="1">IFERROR(VLOOKUP('5簡'!$A309,作業員情報!$A$4:$AE$53,10,0),"")</f>
        <v/>
      </c>
      <c r="G317" s="1156" t="str">
        <f>IFERROR(VLOOKUP('5簡'!$A309,作業員情報!$A$4:$AE$53,25,0),"")&amp;""</f>
        <v/>
      </c>
      <c r="H317" s="1156" t="str">
        <f>IFERROR(VLOOKUP('5簡'!$A309,作業員情報!$A$4:$AE$53,26,0),"")&amp;""</f>
        <v/>
      </c>
      <c r="I317" s="1156" t="str">
        <f>IFERROR(VLOOKUP('5簡'!$A309,作業員情報!$A$4:$AE$53,28,0),"")&amp;""</f>
        <v/>
      </c>
      <c r="J317" s="1275"/>
      <c r="K317" s="1156" t="str">
        <f>IFERROR(VLOOKUP('5簡'!$A309,作業員情報!$A$4:$AE$53,31,0),"")&amp;""</f>
        <v/>
      </c>
      <c r="L317" s="1158"/>
      <c r="M317" s="1158"/>
      <c r="N317" s="1168"/>
      <c r="O317" s="1169"/>
      <c r="P317" s="1169"/>
      <c r="Q317" s="1169"/>
      <c r="R317" s="1281"/>
      <c r="S317" s="1219"/>
      <c r="T317" s="1220"/>
      <c r="U317" s="1220"/>
      <c r="V317" s="1220"/>
      <c r="W317" s="1221"/>
      <c r="X317" s="1219"/>
      <c r="Y317" s="1220"/>
      <c r="Z317" s="1220"/>
      <c r="AA317" s="1220"/>
      <c r="AB317" s="1221"/>
      <c r="AC317" s="1172" t="s">
        <v>890</v>
      </c>
      <c r="AD317" s="1173"/>
      <c r="AE317" s="1173"/>
      <c r="AF317" s="1173"/>
      <c r="AG317" s="1173"/>
      <c r="AH317" s="1174"/>
      <c r="AI317" s="1175" t="s">
        <v>1135</v>
      </c>
      <c r="AJ317" s="1176"/>
      <c r="AK317" s="1177"/>
    </row>
    <row r="318" spans="1:37" ht="8.25" customHeight="1">
      <c r="A318" s="1201"/>
      <c r="B318" s="1267" t="str">
        <f>IFERROR(VLOOKUP('5簡'!$A309,作業員情報!$A$4:$AE$53,6,0),"")&amp;""</f>
        <v/>
      </c>
      <c r="C318" s="1157"/>
      <c r="D318" s="1207"/>
      <c r="E318" s="1269"/>
      <c r="F318" s="1272"/>
      <c r="G318" s="1157"/>
      <c r="H318" s="1157"/>
      <c r="I318" s="1157"/>
      <c r="J318" s="1275"/>
      <c r="K318" s="1157"/>
      <c r="L318" s="1156" t="str">
        <f>IFERROR(VLOOKUP('5簡'!$A309,作業員情報!$A$4:$AE$53,13,0),"")&amp;""</f>
        <v/>
      </c>
      <c r="M318" s="1156" t="str">
        <f>IFERROR(VLOOKUP('5簡'!$A309,作業員情報!$A$4:$AE$53,14,0),"")&amp;""</f>
        <v/>
      </c>
      <c r="N318" s="1168"/>
      <c r="O318" s="1169"/>
      <c r="P318" s="1169"/>
      <c r="Q318" s="1169"/>
      <c r="R318" s="1281"/>
      <c r="S318" s="1219"/>
      <c r="T318" s="1220"/>
      <c r="U318" s="1220"/>
      <c r="V318" s="1220"/>
      <c r="W318" s="1221"/>
      <c r="X318" s="1219"/>
      <c r="Y318" s="1220"/>
      <c r="Z318" s="1220"/>
      <c r="AA318" s="1220"/>
      <c r="AB318" s="1221"/>
      <c r="AC318" s="1175"/>
      <c r="AD318" s="1176"/>
      <c r="AE318" s="1176"/>
      <c r="AF318" s="1176"/>
      <c r="AG318" s="1176"/>
      <c r="AH318" s="1177"/>
      <c r="AI318" s="1175"/>
      <c r="AJ318" s="1176"/>
      <c r="AK318" s="1177"/>
    </row>
    <row r="319" spans="1:37" ht="8.25" customHeight="1">
      <c r="A319" s="1202"/>
      <c r="B319" s="1155"/>
      <c r="C319" s="1158"/>
      <c r="D319" s="1208"/>
      <c r="E319" s="1270"/>
      <c r="F319" s="1273"/>
      <c r="G319" s="1158"/>
      <c r="H319" s="1158"/>
      <c r="I319" s="1158"/>
      <c r="J319" s="1276"/>
      <c r="K319" s="1158"/>
      <c r="L319" s="1158"/>
      <c r="M319" s="1158"/>
      <c r="N319" s="1282"/>
      <c r="O319" s="1283"/>
      <c r="P319" s="1283"/>
      <c r="Q319" s="1283"/>
      <c r="R319" s="1284"/>
      <c r="S319" s="1277"/>
      <c r="T319" s="1278"/>
      <c r="U319" s="1278"/>
      <c r="V319" s="1278"/>
      <c r="W319" s="1279"/>
      <c r="X319" s="1277"/>
      <c r="Y319" s="1278"/>
      <c r="Z319" s="1278"/>
      <c r="AA319" s="1278"/>
      <c r="AB319" s="1279"/>
      <c r="AC319" s="1178"/>
      <c r="AD319" s="1179"/>
      <c r="AE319" s="1179"/>
      <c r="AF319" s="1179"/>
      <c r="AG319" s="1179"/>
      <c r="AH319" s="1180"/>
      <c r="AI319" s="1337"/>
      <c r="AJ319" s="1338"/>
      <c r="AK319" s="1339"/>
    </row>
    <row r="320" spans="1:37" ht="8.25" customHeight="1">
      <c r="A320" s="1200">
        <f>A314+1</f>
        <v>44</v>
      </c>
      <c r="B320" s="1265" t="str">
        <f>IFERROR(VLOOKUP('5簡'!$A315,作業員情報!$A$4:$AE$53,4,0)&amp;" "&amp;VLOOKUP('5簡'!$A315,作業員情報!$A$4:$AE$53,5,0),"")</f>
        <v xml:space="preserve"> </v>
      </c>
      <c r="C320" s="1156" t="str">
        <f>IFERROR(VLOOKUP('5簡'!$A315,作業員情報!$A$4:$AE$53,7,0),"")&amp;""</f>
        <v/>
      </c>
      <c r="D320" s="1206" t="str">
        <f>IFERROR(VLOOKUP('5簡'!$A315,作業員情報!$A$4:$AE$53,8,0),"")&amp;""</f>
        <v/>
      </c>
      <c r="E320" s="1262">
        <f>IFERROR(VLOOKUP('5簡'!$A315,作業員情報!$A$4:$AE$53,20,0),"")</f>
        <v>0</v>
      </c>
      <c r="F320" s="1262">
        <f>IFERROR(VLOOKUP('5簡'!$A315,作業員情報!$A$4:$AE$53,9,0),"")</f>
        <v>0</v>
      </c>
      <c r="G320" s="1156" t="str">
        <f>IFERROR(VLOOKUP('5簡'!$A315,作業員情報!$A$4:$AE$53,22,0)&amp;VLOOKUP('5簡'!$A315,作業員情報!$A$4:$AE$53,23,0),"")</f>
        <v/>
      </c>
      <c r="H320" s="1156" t="str">
        <f>IFERROR(VLOOKUP('5簡'!$A315,作業員情報!$A$4:$AE$53,24,0),"")&amp;""</f>
        <v/>
      </c>
      <c r="I320" s="1262">
        <f>IFERROR(VLOOKUP('5簡'!$A315,作業員情報!$A$4:$AE$53,27,0),"")</f>
        <v>0</v>
      </c>
      <c r="J320" s="1274" t="str">
        <f>IFERROR(VLOOKUP('5簡'!$A315,作業員情報!$A$4:$AE$53,29,0),"")&amp;""</f>
        <v/>
      </c>
      <c r="K320" s="1262">
        <f>IFERROR(VLOOKUP('5簡'!$A315,作業員情報!$A$4:$AE$53,30,0),"")</f>
        <v>0</v>
      </c>
      <c r="L320" s="1156" t="str">
        <f>IFERROR(VLOOKUP('5簡'!$A315,作業員情報!$A$4:$AE$53,11,0),"")&amp;""</f>
        <v/>
      </c>
      <c r="M320" s="1156" t="str">
        <f>IFERROR(VLOOKUP('5簡'!$A315,作業員情報!$A$4:$AE$53,18,0),"")&amp;""</f>
        <v/>
      </c>
      <c r="N320" s="1166" t="str">
        <f>IFERROR(VLOOKUP('5簡'!$A315,作業員情報!$A$4:$AE$53,15,0),"")&amp;""</f>
        <v/>
      </c>
      <c r="O320" s="1167"/>
      <c r="P320" s="1167"/>
      <c r="Q320" s="1167"/>
      <c r="R320" s="1280"/>
      <c r="S320" s="1216" t="str">
        <f>IFERROR(VLOOKUP('5簡'!$A315,作業員情報!$A$4:$AE$53,16,0),"")&amp;""</f>
        <v/>
      </c>
      <c r="T320" s="1217"/>
      <c r="U320" s="1217"/>
      <c r="V320" s="1217"/>
      <c r="W320" s="1218"/>
      <c r="X320" s="1216" t="str">
        <f>IFERROR(VLOOKUP('5簡'!$A315,作業員情報!$A$4:$AE$53,17,0),"")&amp;""</f>
        <v/>
      </c>
      <c r="Y320" s="1217"/>
      <c r="Z320" s="1217"/>
      <c r="AA320" s="1217"/>
      <c r="AB320" s="1218"/>
      <c r="AC320" s="1172" t="s">
        <v>890</v>
      </c>
      <c r="AD320" s="1173"/>
      <c r="AE320" s="1173"/>
      <c r="AF320" s="1173"/>
      <c r="AG320" s="1173"/>
      <c r="AH320" s="1174"/>
      <c r="AI320" s="1172" t="s">
        <v>1134</v>
      </c>
      <c r="AJ320" s="1173"/>
      <c r="AK320" s="1174"/>
    </row>
    <row r="321" spans="1:37" ht="8.25" customHeight="1">
      <c r="A321" s="1201"/>
      <c r="B321" s="1266"/>
      <c r="C321" s="1157"/>
      <c r="D321" s="1207"/>
      <c r="E321" s="1263"/>
      <c r="F321" s="1263"/>
      <c r="G321" s="1157"/>
      <c r="H321" s="1157"/>
      <c r="I321" s="1263"/>
      <c r="J321" s="1275"/>
      <c r="K321" s="1263"/>
      <c r="L321" s="1158"/>
      <c r="M321" s="1158"/>
      <c r="N321" s="1168"/>
      <c r="O321" s="1169"/>
      <c r="P321" s="1169"/>
      <c r="Q321" s="1169"/>
      <c r="R321" s="1281"/>
      <c r="S321" s="1219"/>
      <c r="T321" s="1220"/>
      <c r="U321" s="1220"/>
      <c r="V321" s="1220"/>
      <c r="W321" s="1221"/>
      <c r="X321" s="1219"/>
      <c r="Y321" s="1220"/>
      <c r="Z321" s="1220"/>
      <c r="AA321" s="1220"/>
      <c r="AB321" s="1221"/>
      <c r="AC321" s="1175"/>
      <c r="AD321" s="1176"/>
      <c r="AE321" s="1176"/>
      <c r="AF321" s="1176"/>
      <c r="AG321" s="1176"/>
      <c r="AH321" s="1177"/>
      <c r="AI321" s="1175"/>
      <c r="AJ321" s="1176"/>
      <c r="AK321" s="1177"/>
    </row>
    <row r="322" spans="1:37" ht="8.25" customHeight="1">
      <c r="A322" s="1201"/>
      <c r="B322" s="1159" t="str">
        <f>IFERROR(VLOOKUP('5簡'!$A315,作業員情報!$A$4:$AE$53,2,0)&amp;VLOOKUP('5簡'!$A315,作業員情報!$A$4:$AE$53,3,0),"")</f>
        <v/>
      </c>
      <c r="C322" s="1157"/>
      <c r="D322" s="1207"/>
      <c r="E322" s="1264"/>
      <c r="F322" s="1264"/>
      <c r="G322" s="1158"/>
      <c r="H322" s="1158"/>
      <c r="I322" s="1264"/>
      <c r="J322" s="1275"/>
      <c r="K322" s="1264"/>
      <c r="L322" s="1156" t="str">
        <f>IFERROR(VLOOKUP('5簡'!$A315,作業員情報!$A$4:$AE$53,12,0),"")&amp;""</f>
        <v/>
      </c>
      <c r="M322" s="1156" t="str">
        <f>IFERROR(VLOOKUP('5簡'!$A315,作業員情報!$A$4:$AE$53,19,0),"")&amp;""</f>
        <v/>
      </c>
      <c r="N322" s="1168"/>
      <c r="O322" s="1169"/>
      <c r="P322" s="1169"/>
      <c r="Q322" s="1169"/>
      <c r="R322" s="1281"/>
      <c r="S322" s="1219"/>
      <c r="T322" s="1220"/>
      <c r="U322" s="1220"/>
      <c r="V322" s="1220"/>
      <c r="W322" s="1221"/>
      <c r="X322" s="1219"/>
      <c r="Y322" s="1220"/>
      <c r="Z322" s="1220"/>
      <c r="AA322" s="1220"/>
      <c r="AB322" s="1221"/>
      <c r="AC322" s="1178"/>
      <c r="AD322" s="1179"/>
      <c r="AE322" s="1179"/>
      <c r="AF322" s="1179"/>
      <c r="AG322" s="1179"/>
      <c r="AH322" s="1180"/>
      <c r="AI322" s="1175"/>
      <c r="AJ322" s="1176"/>
      <c r="AK322" s="1177"/>
    </row>
    <row r="323" spans="1:37" ht="8.25" customHeight="1">
      <c r="A323" s="1201"/>
      <c r="B323" s="1160"/>
      <c r="C323" s="1157"/>
      <c r="D323" s="1207"/>
      <c r="E323" s="1268">
        <f>IFERROR(VLOOKUP('5簡'!$A315,作業員情報!$A$4:$AE$53,21,0),"")</f>
        <v>0</v>
      </c>
      <c r="F323" s="1271" t="str">
        <f ca="1">IFERROR(VLOOKUP('5簡'!$A315,作業員情報!$A$4:$AE$53,10,0),"")</f>
        <v/>
      </c>
      <c r="G323" s="1156" t="str">
        <f>IFERROR(VLOOKUP('5簡'!$A315,作業員情報!$A$4:$AE$53,25,0),"")&amp;""</f>
        <v/>
      </c>
      <c r="H323" s="1156" t="str">
        <f>IFERROR(VLOOKUP('5簡'!$A315,作業員情報!$A$4:$AE$53,26,0),"")&amp;""</f>
        <v/>
      </c>
      <c r="I323" s="1156" t="str">
        <f>IFERROR(VLOOKUP('5簡'!$A315,作業員情報!$A$4:$AE$53,28,0),"")&amp;""</f>
        <v/>
      </c>
      <c r="J323" s="1275"/>
      <c r="K323" s="1156" t="str">
        <f>IFERROR(VLOOKUP('5簡'!$A315,作業員情報!$A$4:$AE$53,31,0),"")&amp;""</f>
        <v/>
      </c>
      <c r="L323" s="1158"/>
      <c r="M323" s="1158"/>
      <c r="N323" s="1168"/>
      <c r="O323" s="1169"/>
      <c r="P323" s="1169"/>
      <c r="Q323" s="1169"/>
      <c r="R323" s="1281"/>
      <c r="S323" s="1219"/>
      <c r="T323" s="1220"/>
      <c r="U323" s="1220"/>
      <c r="V323" s="1220"/>
      <c r="W323" s="1221"/>
      <c r="X323" s="1219"/>
      <c r="Y323" s="1220"/>
      <c r="Z323" s="1220"/>
      <c r="AA323" s="1220"/>
      <c r="AB323" s="1221"/>
      <c r="AC323" s="1172" t="s">
        <v>890</v>
      </c>
      <c r="AD323" s="1173"/>
      <c r="AE323" s="1173"/>
      <c r="AF323" s="1173"/>
      <c r="AG323" s="1173"/>
      <c r="AH323" s="1174"/>
      <c r="AI323" s="1175" t="s">
        <v>1135</v>
      </c>
      <c r="AJ323" s="1176"/>
      <c r="AK323" s="1177"/>
    </row>
    <row r="324" spans="1:37" ht="8.25" customHeight="1">
      <c r="A324" s="1201"/>
      <c r="B324" s="1267" t="str">
        <f>IFERROR(VLOOKUP('5簡'!$A315,作業員情報!$A$4:$AE$53,6,0),"")&amp;""</f>
        <v/>
      </c>
      <c r="C324" s="1157"/>
      <c r="D324" s="1207"/>
      <c r="E324" s="1269"/>
      <c r="F324" s="1272"/>
      <c r="G324" s="1157"/>
      <c r="H324" s="1157"/>
      <c r="I324" s="1157"/>
      <c r="J324" s="1275"/>
      <c r="K324" s="1157"/>
      <c r="L324" s="1156" t="str">
        <f>IFERROR(VLOOKUP('5簡'!$A315,作業員情報!$A$4:$AE$53,13,0),"")&amp;""</f>
        <v/>
      </c>
      <c r="M324" s="1156" t="str">
        <f>IFERROR(VLOOKUP('5簡'!$A315,作業員情報!$A$4:$AE$53,14,0),"")&amp;""</f>
        <v/>
      </c>
      <c r="N324" s="1168"/>
      <c r="O324" s="1169"/>
      <c r="P324" s="1169"/>
      <c r="Q324" s="1169"/>
      <c r="R324" s="1281"/>
      <c r="S324" s="1219"/>
      <c r="T324" s="1220"/>
      <c r="U324" s="1220"/>
      <c r="V324" s="1220"/>
      <c r="W324" s="1221"/>
      <c r="X324" s="1219"/>
      <c r="Y324" s="1220"/>
      <c r="Z324" s="1220"/>
      <c r="AA324" s="1220"/>
      <c r="AB324" s="1221"/>
      <c r="AC324" s="1175"/>
      <c r="AD324" s="1176"/>
      <c r="AE324" s="1176"/>
      <c r="AF324" s="1176"/>
      <c r="AG324" s="1176"/>
      <c r="AH324" s="1177"/>
      <c r="AI324" s="1175"/>
      <c r="AJ324" s="1176"/>
      <c r="AK324" s="1177"/>
    </row>
    <row r="325" spans="1:37" ht="8.25" customHeight="1">
      <c r="A325" s="1202"/>
      <c r="B325" s="1155"/>
      <c r="C325" s="1158"/>
      <c r="D325" s="1208"/>
      <c r="E325" s="1270"/>
      <c r="F325" s="1273"/>
      <c r="G325" s="1158"/>
      <c r="H325" s="1158"/>
      <c r="I325" s="1158"/>
      <c r="J325" s="1276"/>
      <c r="K325" s="1158"/>
      <c r="L325" s="1158"/>
      <c r="M325" s="1158"/>
      <c r="N325" s="1282"/>
      <c r="O325" s="1283"/>
      <c r="P325" s="1283"/>
      <c r="Q325" s="1283"/>
      <c r="R325" s="1284"/>
      <c r="S325" s="1277"/>
      <c r="T325" s="1278"/>
      <c r="U325" s="1278"/>
      <c r="V325" s="1278"/>
      <c r="W325" s="1279"/>
      <c r="X325" s="1277"/>
      <c r="Y325" s="1278"/>
      <c r="Z325" s="1278"/>
      <c r="AA325" s="1278"/>
      <c r="AB325" s="1279"/>
      <c r="AC325" s="1178"/>
      <c r="AD325" s="1179"/>
      <c r="AE325" s="1179"/>
      <c r="AF325" s="1179"/>
      <c r="AG325" s="1179"/>
      <c r="AH325" s="1180"/>
      <c r="AI325" s="1337"/>
      <c r="AJ325" s="1338"/>
      <c r="AK325" s="1339"/>
    </row>
    <row r="326" spans="1:37" ht="8.25" customHeight="1">
      <c r="A326" s="1200">
        <f>A320+1</f>
        <v>45</v>
      </c>
      <c r="B326" s="1265" t="str">
        <f>IFERROR(VLOOKUP('5簡'!$A321,作業員情報!$A$4:$AE$53,4,0)&amp;" "&amp;VLOOKUP('5簡'!$A321,作業員情報!$A$4:$AE$53,5,0),"")</f>
        <v xml:space="preserve"> </v>
      </c>
      <c r="C326" s="1156" t="str">
        <f>IFERROR(VLOOKUP('5簡'!$A321,作業員情報!$A$4:$AE$53,7,0),"")&amp;""</f>
        <v/>
      </c>
      <c r="D326" s="1206" t="str">
        <f>IFERROR(VLOOKUP('5簡'!$A321,作業員情報!$A$4:$AE$53,8,0),"")&amp;""</f>
        <v/>
      </c>
      <c r="E326" s="1262">
        <f>IFERROR(VLOOKUP('5簡'!$A321,作業員情報!$A$4:$AE$53,20,0),"")</f>
        <v>0</v>
      </c>
      <c r="F326" s="1262">
        <f>IFERROR(VLOOKUP('5簡'!$A321,作業員情報!$A$4:$AE$53,9,0),"")</f>
        <v>0</v>
      </c>
      <c r="G326" s="1156" t="str">
        <f>IFERROR(VLOOKUP('5簡'!$A321,作業員情報!$A$4:$AE$53,22,0)&amp;VLOOKUP('5簡'!$A321,作業員情報!$A$4:$AE$53,23,0),"")</f>
        <v/>
      </c>
      <c r="H326" s="1156" t="str">
        <f>IFERROR(VLOOKUP('5簡'!$A321,作業員情報!$A$4:$AE$53,24,0),"")&amp;""</f>
        <v/>
      </c>
      <c r="I326" s="1262">
        <f>IFERROR(VLOOKUP('5簡'!$A321,作業員情報!$A$4:$AE$53,27,0),"")</f>
        <v>0</v>
      </c>
      <c r="J326" s="1274" t="str">
        <f>IFERROR(VLOOKUP('5簡'!$A321,作業員情報!$A$4:$AE$53,29,0),"")&amp;""</f>
        <v/>
      </c>
      <c r="K326" s="1262">
        <f>IFERROR(VLOOKUP('5簡'!$A321,作業員情報!$A$4:$AE$53,30,0),"")</f>
        <v>0</v>
      </c>
      <c r="L326" s="1156" t="str">
        <f>IFERROR(VLOOKUP('5簡'!$A321,作業員情報!$A$4:$AE$53,11,0),"")&amp;""</f>
        <v/>
      </c>
      <c r="M326" s="1156" t="str">
        <f>IFERROR(VLOOKUP('5簡'!$A321,作業員情報!$A$4:$AE$53,18,0),"")&amp;""</f>
        <v/>
      </c>
      <c r="N326" s="1166" t="str">
        <f>IFERROR(VLOOKUP('5簡'!$A321,作業員情報!$A$4:$AE$53,15,0),"")&amp;""</f>
        <v/>
      </c>
      <c r="O326" s="1167"/>
      <c r="P326" s="1167"/>
      <c r="Q326" s="1167"/>
      <c r="R326" s="1280"/>
      <c r="S326" s="1216" t="str">
        <f>IFERROR(VLOOKUP('5簡'!$A321,作業員情報!$A$4:$AE$53,16,0),"")&amp;""</f>
        <v/>
      </c>
      <c r="T326" s="1217"/>
      <c r="U326" s="1217"/>
      <c r="V326" s="1217"/>
      <c r="W326" s="1218"/>
      <c r="X326" s="1216" t="str">
        <f>IFERROR(VLOOKUP('5簡'!$A321,作業員情報!$A$4:$AE$53,17,0),"")&amp;""</f>
        <v/>
      </c>
      <c r="Y326" s="1217"/>
      <c r="Z326" s="1217"/>
      <c r="AA326" s="1217"/>
      <c r="AB326" s="1218"/>
      <c r="AC326" s="1172" t="s">
        <v>890</v>
      </c>
      <c r="AD326" s="1173"/>
      <c r="AE326" s="1173"/>
      <c r="AF326" s="1173"/>
      <c r="AG326" s="1173"/>
      <c r="AH326" s="1174"/>
      <c r="AI326" s="1172" t="s">
        <v>1134</v>
      </c>
      <c r="AJ326" s="1173"/>
      <c r="AK326" s="1174"/>
    </row>
    <row r="327" spans="1:37" ht="8.25" customHeight="1">
      <c r="A327" s="1201"/>
      <c r="B327" s="1266"/>
      <c r="C327" s="1157"/>
      <c r="D327" s="1207"/>
      <c r="E327" s="1263"/>
      <c r="F327" s="1263"/>
      <c r="G327" s="1157"/>
      <c r="H327" s="1157"/>
      <c r="I327" s="1263"/>
      <c r="J327" s="1275"/>
      <c r="K327" s="1263"/>
      <c r="L327" s="1158"/>
      <c r="M327" s="1158"/>
      <c r="N327" s="1168"/>
      <c r="O327" s="1169"/>
      <c r="P327" s="1169"/>
      <c r="Q327" s="1169"/>
      <c r="R327" s="1281"/>
      <c r="S327" s="1219"/>
      <c r="T327" s="1220"/>
      <c r="U327" s="1220"/>
      <c r="V327" s="1220"/>
      <c r="W327" s="1221"/>
      <c r="X327" s="1219"/>
      <c r="Y327" s="1220"/>
      <c r="Z327" s="1220"/>
      <c r="AA327" s="1220"/>
      <c r="AB327" s="1221"/>
      <c r="AC327" s="1175"/>
      <c r="AD327" s="1176"/>
      <c r="AE327" s="1176"/>
      <c r="AF327" s="1176"/>
      <c r="AG327" s="1176"/>
      <c r="AH327" s="1177"/>
      <c r="AI327" s="1175"/>
      <c r="AJ327" s="1176"/>
      <c r="AK327" s="1177"/>
    </row>
    <row r="328" spans="1:37" ht="8.25" customHeight="1">
      <c r="A328" s="1201"/>
      <c r="B328" s="1159" t="str">
        <f>IFERROR(VLOOKUP('5簡'!$A321,作業員情報!$A$4:$AE$53,2,0)&amp;VLOOKUP('5簡'!$A321,作業員情報!$A$4:$AE$53,3,0),"")</f>
        <v/>
      </c>
      <c r="C328" s="1157"/>
      <c r="D328" s="1207"/>
      <c r="E328" s="1264"/>
      <c r="F328" s="1264"/>
      <c r="G328" s="1158"/>
      <c r="H328" s="1158"/>
      <c r="I328" s="1264"/>
      <c r="J328" s="1275"/>
      <c r="K328" s="1264"/>
      <c r="L328" s="1156" t="str">
        <f>IFERROR(VLOOKUP('5簡'!$A321,作業員情報!$A$4:$AE$53,12,0),"")&amp;""</f>
        <v/>
      </c>
      <c r="M328" s="1156" t="str">
        <f>IFERROR(VLOOKUP('5簡'!$A321,作業員情報!$A$4:$AE$53,19,0),"")&amp;""</f>
        <v/>
      </c>
      <c r="N328" s="1168"/>
      <c r="O328" s="1169"/>
      <c r="P328" s="1169"/>
      <c r="Q328" s="1169"/>
      <c r="R328" s="1281"/>
      <c r="S328" s="1219"/>
      <c r="T328" s="1220"/>
      <c r="U328" s="1220"/>
      <c r="V328" s="1220"/>
      <c r="W328" s="1221"/>
      <c r="X328" s="1219"/>
      <c r="Y328" s="1220"/>
      <c r="Z328" s="1220"/>
      <c r="AA328" s="1220"/>
      <c r="AB328" s="1221"/>
      <c r="AC328" s="1178"/>
      <c r="AD328" s="1179"/>
      <c r="AE328" s="1179"/>
      <c r="AF328" s="1179"/>
      <c r="AG328" s="1179"/>
      <c r="AH328" s="1180"/>
      <c r="AI328" s="1175"/>
      <c r="AJ328" s="1176"/>
      <c r="AK328" s="1177"/>
    </row>
    <row r="329" spans="1:37" ht="8.25" customHeight="1">
      <c r="A329" s="1201"/>
      <c r="B329" s="1160"/>
      <c r="C329" s="1157"/>
      <c r="D329" s="1207"/>
      <c r="E329" s="1268">
        <f>IFERROR(VLOOKUP('5簡'!$A321,作業員情報!$A$4:$AE$53,21,0),"")</f>
        <v>0</v>
      </c>
      <c r="F329" s="1271" t="str">
        <f ca="1">IFERROR(VLOOKUP('5簡'!$A321,作業員情報!$A$4:$AE$53,10,0),"")</f>
        <v/>
      </c>
      <c r="G329" s="1156" t="str">
        <f>IFERROR(VLOOKUP('5簡'!$A321,作業員情報!$A$4:$AE$53,25,0),"")&amp;""</f>
        <v/>
      </c>
      <c r="H329" s="1156" t="str">
        <f>IFERROR(VLOOKUP('5簡'!$A321,作業員情報!$A$4:$AE$53,26,0),"")&amp;""</f>
        <v/>
      </c>
      <c r="I329" s="1156" t="str">
        <f>IFERROR(VLOOKUP('5簡'!$A321,作業員情報!$A$4:$AE$53,28,0),"")&amp;""</f>
        <v/>
      </c>
      <c r="J329" s="1275"/>
      <c r="K329" s="1156" t="str">
        <f>IFERROR(VLOOKUP('5簡'!$A321,作業員情報!$A$4:$AE$53,31,0),"")&amp;""</f>
        <v/>
      </c>
      <c r="L329" s="1158"/>
      <c r="M329" s="1158"/>
      <c r="N329" s="1168"/>
      <c r="O329" s="1169"/>
      <c r="P329" s="1169"/>
      <c r="Q329" s="1169"/>
      <c r="R329" s="1281"/>
      <c r="S329" s="1219"/>
      <c r="T329" s="1220"/>
      <c r="U329" s="1220"/>
      <c r="V329" s="1220"/>
      <c r="W329" s="1221"/>
      <c r="X329" s="1219"/>
      <c r="Y329" s="1220"/>
      <c r="Z329" s="1220"/>
      <c r="AA329" s="1220"/>
      <c r="AB329" s="1221"/>
      <c r="AC329" s="1172" t="s">
        <v>890</v>
      </c>
      <c r="AD329" s="1173"/>
      <c r="AE329" s="1173"/>
      <c r="AF329" s="1173"/>
      <c r="AG329" s="1173"/>
      <c r="AH329" s="1174"/>
      <c r="AI329" s="1175" t="s">
        <v>1135</v>
      </c>
      <c r="AJ329" s="1176"/>
      <c r="AK329" s="1177"/>
    </row>
    <row r="330" spans="1:37" ht="8.25" customHeight="1">
      <c r="A330" s="1201"/>
      <c r="B330" s="1267" t="str">
        <f>IFERROR(VLOOKUP('5簡'!$A321,作業員情報!$A$4:$AE$53,6,0),"")&amp;""</f>
        <v/>
      </c>
      <c r="C330" s="1157"/>
      <c r="D330" s="1207"/>
      <c r="E330" s="1269"/>
      <c r="F330" s="1272"/>
      <c r="G330" s="1157"/>
      <c r="H330" s="1157"/>
      <c r="I330" s="1157"/>
      <c r="J330" s="1275"/>
      <c r="K330" s="1157"/>
      <c r="L330" s="1156" t="str">
        <f>IFERROR(VLOOKUP('5簡'!$A321,作業員情報!$A$4:$AE$53,13,0),"")&amp;""</f>
        <v/>
      </c>
      <c r="M330" s="1156" t="str">
        <f>IFERROR(VLOOKUP('5簡'!$A321,作業員情報!$A$4:$AE$53,14,0),"")&amp;""</f>
        <v/>
      </c>
      <c r="N330" s="1168"/>
      <c r="O330" s="1169"/>
      <c r="P330" s="1169"/>
      <c r="Q330" s="1169"/>
      <c r="R330" s="1281"/>
      <c r="S330" s="1219"/>
      <c r="T330" s="1220"/>
      <c r="U330" s="1220"/>
      <c r="V330" s="1220"/>
      <c r="W330" s="1221"/>
      <c r="X330" s="1219"/>
      <c r="Y330" s="1220"/>
      <c r="Z330" s="1220"/>
      <c r="AA330" s="1220"/>
      <c r="AB330" s="1221"/>
      <c r="AC330" s="1175"/>
      <c r="AD330" s="1176"/>
      <c r="AE330" s="1176"/>
      <c r="AF330" s="1176"/>
      <c r="AG330" s="1176"/>
      <c r="AH330" s="1177"/>
      <c r="AI330" s="1175"/>
      <c r="AJ330" s="1176"/>
      <c r="AK330" s="1177"/>
    </row>
    <row r="331" spans="1:37" ht="8.25" customHeight="1">
      <c r="A331" s="1202"/>
      <c r="B331" s="1155"/>
      <c r="C331" s="1158"/>
      <c r="D331" s="1208"/>
      <c r="E331" s="1270"/>
      <c r="F331" s="1273"/>
      <c r="G331" s="1158"/>
      <c r="H331" s="1158"/>
      <c r="I331" s="1158"/>
      <c r="J331" s="1276"/>
      <c r="K331" s="1158"/>
      <c r="L331" s="1158"/>
      <c r="M331" s="1158"/>
      <c r="N331" s="1282"/>
      <c r="O331" s="1283"/>
      <c r="P331" s="1283"/>
      <c r="Q331" s="1283"/>
      <c r="R331" s="1284"/>
      <c r="S331" s="1277"/>
      <c r="T331" s="1278"/>
      <c r="U331" s="1278"/>
      <c r="V331" s="1278"/>
      <c r="W331" s="1279"/>
      <c r="X331" s="1277"/>
      <c r="Y331" s="1278"/>
      <c r="Z331" s="1278"/>
      <c r="AA331" s="1278"/>
      <c r="AB331" s="1279"/>
      <c r="AC331" s="1178"/>
      <c r="AD331" s="1179"/>
      <c r="AE331" s="1179"/>
      <c r="AF331" s="1179"/>
      <c r="AG331" s="1179"/>
      <c r="AH331" s="1180"/>
      <c r="AI331" s="1337"/>
      <c r="AJ331" s="1338"/>
      <c r="AK331" s="1339"/>
    </row>
    <row r="332" spans="1:37" ht="8.25" customHeight="1">
      <c r="A332" s="1200">
        <f>A326+1</f>
        <v>46</v>
      </c>
      <c r="B332" s="1265" t="str">
        <f>IFERROR(VLOOKUP('5簡'!$A327,作業員情報!$A$4:$AE$53,4,0)&amp;" "&amp;VLOOKUP('5簡'!$A327,作業員情報!$A$4:$AE$53,5,0),"")</f>
        <v xml:space="preserve"> </v>
      </c>
      <c r="C332" s="1156" t="str">
        <f>IFERROR(VLOOKUP('5簡'!$A327,作業員情報!$A$4:$AE$53,7,0),"")&amp;""</f>
        <v/>
      </c>
      <c r="D332" s="1206" t="str">
        <f>IFERROR(VLOOKUP('5簡'!$A327,作業員情報!$A$4:$AE$53,8,0),"")&amp;""</f>
        <v/>
      </c>
      <c r="E332" s="1262">
        <f>IFERROR(VLOOKUP('5簡'!$A327,作業員情報!$A$4:$AE$53,20,0),"")</f>
        <v>0</v>
      </c>
      <c r="F332" s="1262">
        <f>IFERROR(VLOOKUP('5簡'!$A327,作業員情報!$A$4:$AE$53,9,0),"")</f>
        <v>0</v>
      </c>
      <c r="G332" s="1156" t="str">
        <f>IFERROR(VLOOKUP('5簡'!$A327,作業員情報!$A$4:$AE$53,22,0)&amp;VLOOKUP('5簡'!$A327,作業員情報!$A$4:$AE$53,23,0),"")</f>
        <v/>
      </c>
      <c r="H332" s="1156" t="str">
        <f>IFERROR(VLOOKUP('5簡'!$A327,作業員情報!$A$4:$AE$53,24,0),"")&amp;""</f>
        <v/>
      </c>
      <c r="I332" s="1262">
        <f>IFERROR(VLOOKUP('5簡'!$A327,作業員情報!$A$4:$AE$53,27,0),"")</f>
        <v>0</v>
      </c>
      <c r="J332" s="1274" t="str">
        <f>IFERROR(VLOOKUP('5簡'!$A327,作業員情報!$A$4:$AE$53,29,0),"")&amp;""</f>
        <v/>
      </c>
      <c r="K332" s="1262">
        <f>IFERROR(VLOOKUP('5簡'!$A327,作業員情報!$A$4:$AE$53,30,0),"")</f>
        <v>0</v>
      </c>
      <c r="L332" s="1156" t="str">
        <f>IFERROR(VLOOKUP('5簡'!$A327,作業員情報!$A$4:$AE$53,11,0),"")&amp;""</f>
        <v/>
      </c>
      <c r="M332" s="1156" t="str">
        <f>IFERROR(VLOOKUP('5簡'!$A327,作業員情報!$A$4:$AE$53,18,0),"")&amp;""</f>
        <v/>
      </c>
      <c r="N332" s="1166" t="str">
        <f>IFERROR(VLOOKUP('5簡'!$A327,作業員情報!$A$4:$AE$53,15,0),"")&amp;""</f>
        <v/>
      </c>
      <c r="O332" s="1167"/>
      <c r="P332" s="1167"/>
      <c r="Q332" s="1167"/>
      <c r="R332" s="1280"/>
      <c r="S332" s="1216" t="str">
        <f>IFERROR(VLOOKUP('5簡'!$A327,作業員情報!$A$4:$AE$53,16,0),"")&amp;""</f>
        <v/>
      </c>
      <c r="T332" s="1217"/>
      <c r="U332" s="1217"/>
      <c r="V332" s="1217"/>
      <c r="W332" s="1218"/>
      <c r="X332" s="1216" t="str">
        <f>IFERROR(VLOOKUP('5簡'!$A327,作業員情報!$A$4:$AE$53,17,0),"")&amp;""</f>
        <v/>
      </c>
      <c r="Y332" s="1217"/>
      <c r="Z332" s="1217"/>
      <c r="AA332" s="1217"/>
      <c r="AB332" s="1218"/>
      <c r="AC332" s="1172" t="s">
        <v>890</v>
      </c>
      <c r="AD332" s="1173"/>
      <c r="AE332" s="1173"/>
      <c r="AF332" s="1173"/>
      <c r="AG332" s="1173"/>
      <c r="AH332" s="1174"/>
      <c r="AI332" s="1172" t="s">
        <v>1134</v>
      </c>
      <c r="AJ332" s="1173"/>
      <c r="AK332" s="1174"/>
    </row>
    <row r="333" spans="1:37" ht="8.25" customHeight="1">
      <c r="A333" s="1201"/>
      <c r="B333" s="1266"/>
      <c r="C333" s="1157"/>
      <c r="D333" s="1207"/>
      <c r="E333" s="1263"/>
      <c r="F333" s="1263"/>
      <c r="G333" s="1157"/>
      <c r="H333" s="1157"/>
      <c r="I333" s="1263"/>
      <c r="J333" s="1275"/>
      <c r="K333" s="1263"/>
      <c r="L333" s="1158"/>
      <c r="M333" s="1158"/>
      <c r="N333" s="1168"/>
      <c r="O333" s="1169"/>
      <c r="P333" s="1169"/>
      <c r="Q333" s="1169"/>
      <c r="R333" s="1281"/>
      <c r="S333" s="1219"/>
      <c r="T333" s="1220"/>
      <c r="U333" s="1220"/>
      <c r="V333" s="1220"/>
      <c r="W333" s="1221"/>
      <c r="X333" s="1219"/>
      <c r="Y333" s="1220"/>
      <c r="Z333" s="1220"/>
      <c r="AA333" s="1220"/>
      <c r="AB333" s="1221"/>
      <c r="AC333" s="1175"/>
      <c r="AD333" s="1176"/>
      <c r="AE333" s="1176"/>
      <c r="AF333" s="1176"/>
      <c r="AG333" s="1176"/>
      <c r="AH333" s="1177"/>
      <c r="AI333" s="1175"/>
      <c r="AJ333" s="1176"/>
      <c r="AK333" s="1177"/>
    </row>
    <row r="334" spans="1:37" ht="8.25" customHeight="1">
      <c r="A334" s="1201"/>
      <c r="B334" s="1159" t="str">
        <f>IFERROR(VLOOKUP('5簡'!$A327,作業員情報!$A$4:$AE$53,2,0)&amp;VLOOKUP('5簡'!$A327,作業員情報!$A$4:$AE$53,3,0),"")</f>
        <v/>
      </c>
      <c r="C334" s="1157"/>
      <c r="D334" s="1207"/>
      <c r="E334" s="1264"/>
      <c r="F334" s="1264"/>
      <c r="G334" s="1158"/>
      <c r="H334" s="1158"/>
      <c r="I334" s="1264"/>
      <c r="J334" s="1275"/>
      <c r="K334" s="1264"/>
      <c r="L334" s="1156" t="str">
        <f>IFERROR(VLOOKUP('5簡'!$A327,作業員情報!$A$4:$AE$53,12,0),"")&amp;""</f>
        <v/>
      </c>
      <c r="M334" s="1156" t="str">
        <f>IFERROR(VLOOKUP('5簡'!$A327,作業員情報!$A$4:$AE$53,19,0),"")&amp;""</f>
        <v/>
      </c>
      <c r="N334" s="1168"/>
      <c r="O334" s="1169"/>
      <c r="P334" s="1169"/>
      <c r="Q334" s="1169"/>
      <c r="R334" s="1281"/>
      <c r="S334" s="1219"/>
      <c r="T334" s="1220"/>
      <c r="U334" s="1220"/>
      <c r="V334" s="1220"/>
      <c r="W334" s="1221"/>
      <c r="X334" s="1219"/>
      <c r="Y334" s="1220"/>
      <c r="Z334" s="1220"/>
      <c r="AA334" s="1220"/>
      <c r="AB334" s="1221"/>
      <c r="AC334" s="1178"/>
      <c r="AD334" s="1179"/>
      <c r="AE334" s="1179"/>
      <c r="AF334" s="1179"/>
      <c r="AG334" s="1179"/>
      <c r="AH334" s="1180"/>
      <c r="AI334" s="1175"/>
      <c r="AJ334" s="1176"/>
      <c r="AK334" s="1177"/>
    </row>
    <row r="335" spans="1:37" ht="8.25" customHeight="1">
      <c r="A335" s="1201"/>
      <c r="B335" s="1160"/>
      <c r="C335" s="1157"/>
      <c r="D335" s="1207"/>
      <c r="E335" s="1268">
        <f>IFERROR(VLOOKUP('5簡'!$A327,作業員情報!$A$4:$AE$53,21,0),"")</f>
        <v>0</v>
      </c>
      <c r="F335" s="1271" t="str">
        <f ca="1">IFERROR(VLOOKUP('5簡'!$A327,作業員情報!$A$4:$AE$53,10,0),"")</f>
        <v/>
      </c>
      <c r="G335" s="1156" t="str">
        <f>IFERROR(VLOOKUP('5簡'!$A327,作業員情報!$A$4:$AE$53,25,0),"")&amp;""</f>
        <v/>
      </c>
      <c r="H335" s="1156" t="str">
        <f>IFERROR(VLOOKUP('5簡'!$A327,作業員情報!$A$4:$AE$53,26,0),"")&amp;""</f>
        <v/>
      </c>
      <c r="I335" s="1156" t="str">
        <f>IFERROR(VLOOKUP('5簡'!$A327,作業員情報!$A$4:$AE$53,28,0),"")&amp;""</f>
        <v/>
      </c>
      <c r="J335" s="1275"/>
      <c r="K335" s="1156" t="str">
        <f>IFERROR(VLOOKUP('5簡'!$A327,作業員情報!$A$4:$AE$53,31,0),"")&amp;""</f>
        <v/>
      </c>
      <c r="L335" s="1158"/>
      <c r="M335" s="1158"/>
      <c r="N335" s="1168"/>
      <c r="O335" s="1169"/>
      <c r="P335" s="1169"/>
      <c r="Q335" s="1169"/>
      <c r="R335" s="1281"/>
      <c r="S335" s="1219"/>
      <c r="T335" s="1220"/>
      <c r="U335" s="1220"/>
      <c r="V335" s="1220"/>
      <c r="W335" s="1221"/>
      <c r="X335" s="1219"/>
      <c r="Y335" s="1220"/>
      <c r="Z335" s="1220"/>
      <c r="AA335" s="1220"/>
      <c r="AB335" s="1221"/>
      <c r="AC335" s="1172" t="s">
        <v>890</v>
      </c>
      <c r="AD335" s="1173"/>
      <c r="AE335" s="1173"/>
      <c r="AF335" s="1173"/>
      <c r="AG335" s="1173"/>
      <c r="AH335" s="1174"/>
      <c r="AI335" s="1175" t="s">
        <v>1135</v>
      </c>
      <c r="AJ335" s="1176"/>
      <c r="AK335" s="1177"/>
    </row>
    <row r="336" spans="1:37" ht="8.25" customHeight="1">
      <c r="A336" s="1201"/>
      <c r="B336" s="1267" t="str">
        <f>IFERROR(VLOOKUP('5簡'!$A327,作業員情報!$A$4:$AE$53,6,0),"")&amp;""</f>
        <v/>
      </c>
      <c r="C336" s="1157"/>
      <c r="D336" s="1207"/>
      <c r="E336" s="1269"/>
      <c r="F336" s="1272"/>
      <c r="G336" s="1157"/>
      <c r="H336" s="1157"/>
      <c r="I336" s="1157"/>
      <c r="J336" s="1275"/>
      <c r="K336" s="1157"/>
      <c r="L336" s="1156" t="str">
        <f>IFERROR(VLOOKUP('5簡'!$A327,作業員情報!$A$4:$AE$53,13,0),"")&amp;""</f>
        <v/>
      </c>
      <c r="M336" s="1156" t="str">
        <f>IFERROR(VLOOKUP('5簡'!$A327,作業員情報!$A$4:$AE$53,14,0),"")&amp;""</f>
        <v/>
      </c>
      <c r="N336" s="1168"/>
      <c r="O336" s="1169"/>
      <c r="P336" s="1169"/>
      <c r="Q336" s="1169"/>
      <c r="R336" s="1281"/>
      <c r="S336" s="1219"/>
      <c r="T336" s="1220"/>
      <c r="U336" s="1220"/>
      <c r="V336" s="1220"/>
      <c r="W336" s="1221"/>
      <c r="X336" s="1219"/>
      <c r="Y336" s="1220"/>
      <c r="Z336" s="1220"/>
      <c r="AA336" s="1220"/>
      <c r="AB336" s="1221"/>
      <c r="AC336" s="1175"/>
      <c r="AD336" s="1176"/>
      <c r="AE336" s="1176"/>
      <c r="AF336" s="1176"/>
      <c r="AG336" s="1176"/>
      <c r="AH336" s="1177"/>
      <c r="AI336" s="1175"/>
      <c r="AJ336" s="1176"/>
      <c r="AK336" s="1177"/>
    </row>
    <row r="337" spans="1:37" ht="8.25" customHeight="1">
      <c r="A337" s="1202"/>
      <c r="B337" s="1155"/>
      <c r="C337" s="1158"/>
      <c r="D337" s="1208"/>
      <c r="E337" s="1270"/>
      <c r="F337" s="1273"/>
      <c r="G337" s="1158"/>
      <c r="H337" s="1158"/>
      <c r="I337" s="1158"/>
      <c r="J337" s="1276"/>
      <c r="K337" s="1158"/>
      <c r="L337" s="1158"/>
      <c r="M337" s="1158"/>
      <c r="N337" s="1282"/>
      <c r="O337" s="1283"/>
      <c r="P337" s="1283"/>
      <c r="Q337" s="1283"/>
      <c r="R337" s="1284"/>
      <c r="S337" s="1277"/>
      <c r="T337" s="1278"/>
      <c r="U337" s="1278"/>
      <c r="V337" s="1278"/>
      <c r="W337" s="1279"/>
      <c r="X337" s="1277"/>
      <c r="Y337" s="1278"/>
      <c r="Z337" s="1278"/>
      <c r="AA337" s="1278"/>
      <c r="AB337" s="1279"/>
      <c r="AC337" s="1178"/>
      <c r="AD337" s="1179"/>
      <c r="AE337" s="1179"/>
      <c r="AF337" s="1179"/>
      <c r="AG337" s="1179"/>
      <c r="AH337" s="1180"/>
      <c r="AI337" s="1337"/>
      <c r="AJ337" s="1338"/>
      <c r="AK337" s="1339"/>
    </row>
    <row r="338" spans="1:37" ht="8.25" customHeight="1">
      <c r="A338" s="1200">
        <f>A332+1</f>
        <v>47</v>
      </c>
      <c r="B338" s="1265" t="str">
        <f>IFERROR(VLOOKUP('5簡'!$A333,作業員情報!$A$4:$AE$53,4,0)&amp;" "&amp;VLOOKUP('5簡'!$A333,作業員情報!$A$4:$AE$53,5,0),"")</f>
        <v xml:space="preserve"> </v>
      </c>
      <c r="C338" s="1156" t="str">
        <f>IFERROR(VLOOKUP('5簡'!$A333,作業員情報!$A$4:$AE$53,7,0),"")&amp;""</f>
        <v/>
      </c>
      <c r="D338" s="1206" t="str">
        <f>IFERROR(VLOOKUP('5簡'!$A333,作業員情報!$A$4:$AE$53,8,0),"")&amp;""</f>
        <v/>
      </c>
      <c r="E338" s="1262">
        <f>IFERROR(VLOOKUP('5簡'!$A333,作業員情報!$A$4:$AE$53,20,0),"")</f>
        <v>0</v>
      </c>
      <c r="F338" s="1262">
        <f>IFERROR(VLOOKUP('5簡'!$A333,作業員情報!$A$4:$AE$53,9,0),"")</f>
        <v>0</v>
      </c>
      <c r="G338" s="1156" t="str">
        <f>IFERROR(VLOOKUP('5簡'!$A333,作業員情報!$A$4:$AE$53,22,0)&amp;VLOOKUP('5簡'!$A333,作業員情報!$A$4:$AE$53,23,0),"")</f>
        <v/>
      </c>
      <c r="H338" s="1156" t="str">
        <f>IFERROR(VLOOKUP('5簡'!$A333,作業員情報!$A$4:$AE$53,24,0),"")&amp;""</f>
        <v/>
      </c>
      <c r="I338" s="1262">
        <f>IFERROR(VLOOKUP('5簡'!$A333,作業員情報!$A$4:$AE$53,27,0),"")</f>
        <v>0</v>
      </c>
      <c r="J338" s="1274" t="str">
        <f>IFERROR(VLOOKUP('5簡'!$A333,作業員情報!$A$4:$AE$53,29,0),"")&amp;""</f>
        <v/>
      </c>
      <c r="K338" s="1262">
        <f>IFERROR(VLOOKUP('5簡'!$A333,作業員情報!$A$4:$AE$53,30,0),"")</f>
        <v>0</v>
      </c>
      <c r="L338" s="1156" t="str">
        <f>IFERROR(VLOOKUP('5簡'!$A333,作業員情報!$A$4:$AE$53,11,0),"")&amp;""</f>
        <v/>
      </c>
      <c r="M338" s="1156" t="str">
        <f>IFERROR(VLOOKUP('5簡'!$A333,作業員情報!$A$4:$AE$53,18,0),"")&amp;""</f>
        <v/>
      </c>
      <c r="N338" s="1166" t="str">
        <f>IFERROR(VLOOKUP('5簡'!$A333,作業員情報!$A$4:$AE$53,15,0),"")&amp;""</f>
        <v/>
      </c>
      <c r="O338" s="1167"/>
      <c r="P338" s="1167"/>
      <c r="Q338" s="1167"/>
      <c r="R338" s="1280"/>
      <c r="S338" s="1216" t="str">
        <f>IFERROR(VLOOKUP('5簡'!$A333,作業員情報!$A$4:$AE$53,16,0),"")&amp;""</f>
        <v/>
      </c>
      <c r="T338" s="1217"/>
      <c r="U338" s="1217"/>
      <c r="V338" s="1217"/>
      <c r="W338" s="1218"/>
      <c r="X338" s="1216" t="str">
        <f>IFERROR(VLOOKUP('5簡'!$A333,作業員情報!$A$4:$AE$53,17,0),"")&amp;""</f>
        <v/>
      </c>
      <c r="Y338" s="1217"/>
      <c r="Z338" s="1217"/>
      <c r="AA338" s="1217"/>
      <c r="AB338" s="1218"/>
      <c r="AC338" s="1172" t="s">
        <v>890</v>
      </c>
      <c r="AD338" s="1173"/>
      <c r="AE338" s="1173"/>
      <c r="AF338" s="1173"/>
      <c r="AG338" s="1173"/>
      <c r="AH338" s="1174"/>
      <c r="AI338" s="1172" t="s">
        <v>1134</v>
      </c>
      <c r="AJ338" s="1173"/>
      <c r="AK338" s="1174"/>
    </row>
    <row r="339" spans="1:37" ht="8.25" customHeight="1">
      <c r="A339" s="1201"/>
      <c r="B339" s="1266"/>
      <c r="C339" s="1157"/>
      <c r="D339" s="1207"/>
      <c r="E339" s="1263"/>
      <c r="F339" s="1263"/>
      <c r="G339" s="1157"/>
      <c r="H339" s="1157"/>
      <c r="I339" s="1263"/>
      <c r="J339" s="1275"/>
      <c r="K339" s="1263"/>
      <c r="L339" s="1158"/>
      <c r="M339" s="1158"/>
      <c r="N339" s="1168"/>
      <c r="O339" s="1169"/>
      <c r="P339" s="1169"/>
      <c r="Q339" s="1169"/>
      <c r="R339" s="1281"/>
      <c r="S339" s="1219"/>
      <c r="T339" s="1220"/>
      <c r="U339" s="1220"/>
      <c r="V339" s="1220"/>
      <c r="W339" s="1221"/>
      <c r="X339" s="1219"/>
      <c r="Y339" s="1220"/>
      <c r="Z339" s="1220"/>
      <c r="AA339" s="1220"/>
      <c r="AB339" s="1221"/>
      <c r="AC339" s="1175"/>
      <c r="AD339" s="1176"/>
      <c r="AE339" s="1176"/>
      <c r="AF339" s="1176"/>
      <c r="AG339" s="1176"/>
      <c r="AH339" s="1177"/>
      <c r="AI339" s="1175"/>
      <c r="AJ339" s="1176"/>
      <c r="AK339" s="1177"/>
    </row>
    <row r="340" spans="1:37" ht="8.25" customHeight="1">
      <c r="A340" s="1201"/>
      <c r="B340" s="1159" t="str">
        <f>IFERROR(VLOOKUP('5簡'!$A333,作業員情報!$A$4:$AE$53,2,0)&amp;VLOOKUP('5簡'!$A333,作業員情報!$A$4:$AE$53,3,0),"")</f>
        <v/>
      </c>
      <c r="C340" s="1157"/>
      <c r="D340" s="1207"/>
      <c r="E340" s="1264"/>
      <c r="F340" s="1264"/>
      <c r="G340" s="1158"/>
      <c r="H340" s="1158"/>
      <c r="I340" s="1264"/>
      <c r="J340" s="1275"/>
      <c r="K340" s="1264"/>
      <c r="L340" s="1156" t="str">
        <f>IFERROR(VLOOKUP('5簡'!$A333,作業員情報!$A$4:$AE$53,12,0),"")&amp;""</f>
        <v/>
      </c>
      <c r="M340" s="1156" t="str">
        <f>IFERROR(VLOOKUP('5簡'!$A333,作業員情報!$A$4:$AE$53,19,0),"")&amp;""</f>
        <v/>
      </c>
      <c r="N340" s="1168"/>
      <c r="O340" s="1169"/>
      <c r="P340" s="1169"/>
      <c r="Q340" s="1169"/>
      <c r="R340" s="1281"/>
      <c r="S340" s="1219"/>
      <c r="T340" s="1220"/>
      <c r="U340" s="1220"/>
      <c r="V340" s="1220"/>
      <c r="W340" s="1221"/>
      <c r="X340" s="1219"/>
      <c r="Y340" s="1220"/>
      <c r="Z340" s="1220"/>
      <c r="AA340" s="1220"/>
      <c r="AB340" s="1221"/>
      <c r="AC340" s="1178"/>
      <c r="AD340" s="1179"/>
      <c r="AE340" s="1179"/>
      <c r="AF340" s="1179"/>
      <c r="AG340" s="1179"/>
      <c r="AH340" s="1180"/>
      <c r="AI340" s="1175"/>
      <c r="AJ340" s="1176"/>
      <c r="AK340" s="1177"/>
    </row>
    <row r="341" spans="1:37" ht="8.25" customHeight="1">
      <c r="A341" s="1201"/>
      <c r="B341" s="1160"/>
      <c r="C341" s="1157"/>
      <c r="D341" s="1207"/>
      <c r="E341" s="1268">
        <f>IFERROR(VLOOKUP('5簡'!$A333,作業員情報!$A$4:$AE$53,21,0),"")</f>
        <v>0</v>
      </c>
      <c r="F341" s="1271" t="str">
        <f ca="1">IFERROR(VLOOKUP('5簡'!$A333,作業員情報!$A$4:$AE$53,10,0),"")</f>
        <v/>
      </c>
      <c r="G341" s="1156" t="str">
        <f>IFERROR(VLOOKUP('5簡'!$A333,作業員情報!$A$4:$AE$53,25,0),"")&amp;""</f>
        <v/>
      </c>
      <c r="H341" s="1156" t="str">
        <f>IFERROR(VLOOKUP('5簡'!$A333,作業員情報!$A$4:$AE$53,26,0),"")&amp;""</f>
        <v/>
      </c>
      <c r="I341" s="1156" t="str">
        <f>IFERROR(VLOOKUP('5簡'!$A333,作業員情報!$A$4:$AE$53,28,0),"")&amp;""</f>
        <v/>
      </c>
      <c r="J341" s="1275"/>
      <c r="K341" s="1156" t="str">
        <f>IFERROR(VLOOKUP('5簡'!$A333,作業員情報!$A$4:$AE$53,31,0),"")&amp;""</f>
        <v/>
      </c>
      <c r="L341" s="1158"/>
      <c r="M341" s="1158"/>
      <c r="N341" s="1168"/>
      <c r="O341" s="1169"/>
      <c r="P341" s="1169"/>
      <c r="Q341" s="1169"/>
      <c r="R341" s="1281"/>
      <c r="S341" s="1219"/>
      <c r="T341" s="1220"/>
      <c r="U341" s="1220"/>
      <c r="V341" s="1220"/>
      <c r="W341" s="1221"/>
      <c r="X341" s="1219"/>
      <c r="Y341" s="1220"/>
      <c r="Z341" s="1220"/>
      <c r="AA341" s="1220"/>
      <c r="AB341" s="1221"/>
      <c r="AC341" s="1172" t="s">
        <v>890</v>
      </c>
      <c r="AD341" s="1173"/>
      <c r="AE341" s="1173"/>
      <c r="AF341" s="1173"/>
      <c r="AG341" s="1173"/>
      <c r="AH341" s="1174"/>
      <c r="AI341" s="1175" t="s">
        <v>1135</v>
      </c>
      <c r="AJ341" s="1176"/>
      <c r="AK341" s="1177"/>
    </row>
    <row r="342" spans="1:37" ht="8.25" customHeight="1">
      <c r="A342" s="1201"/>
      <c r="B342" s="1267" t="str">
        <f>IFERROR(VLOOKUP('5簡'!$A333,作業員情報!$A$4:$AE$53,6,0),"")&amp;""</f>
        <v/>
      </c>
      <c r="C342" s="1157"/>
      <c r="D342" s="1207"/>
      <c r="E342" s="1269"/>
      <c r="F342" s="1272"/>
      <c r="G342" s="1157"/>
      <c r="H342" s="1157"/>
      <c r="I342" s="1157"/>
      <c r="J342" s="1275"/>
      <c r="K342" s="1157"/>
      <c r="L342" s="1156" t="str">
        <f>IFERROR(VLOOKUP('5簡'!$A333,作業員情報!$A$4:$AE$53,13,0),"")&amp;""</f>
        <v/>
      </c>
      <c r="M342" s="1156" t="str">
        <f>IFERROR(VLOOKUP('5簡'!$A333,作業員情報!$A$4:$AE$53,14,0),"")&amp;""</f>
        <v/>
      </c>
      <c r="N342" s="1168"/>
      <c r="O342" s="1169"/>
      <c r="P342" s="1169"/>
      <c r="Q342" s="1169"/>
      <c r="R342" s="1281"/>
      <c r="S342" s="1219"/>
      <c r="T342" s="1220"/>
      <c r="U342" s="1220"/>
      <c r="V342" s="1220"/>
      <c r="W342" s="1221"/>
      <c r="X342" s="1219"/>
      <c r="Y342" s="1220"/>
      <c r="Z342" s="1220"/>
      <c r="AA342" s="1220"/>
      <c r="AB342" s="1221"/>
      <c r="AC342" s="1175"/>
      <c r="AD342" s="1176"/>
      <c r="AE342" s="1176"/>
      <c r="AF342" s="1176"/>
      <c r="AG342" s="1176"/>
      <c r="AH342" s="1177"/>
      <c r="AI342" s="1175"/>
      <c r="AJ342" s="1176"/>
      <c r="AK342" s="1177"/>
    </row>
    <row r="343" spans="1:37" ht="8.25" customHeight="1">
      <c r="A343" s="1202"/>
      <c r="B343" s="1155"/>
      <c r="C343" s="1158"/>
      <c r="D343" s="1208"/>
      <c r="E343" s="1270"/>
      <c r="F343" s="1273"/>
      <c r="G343" s="1158"/>
      <c r="H343" s="1158"/>
      <c r="I343" s="1158"/>
      <c r="J343" s="1276"/>
      <c r="K343" s="1158"/>
      <c r="L343" s="1158"/>
      <c r="M343" s="1158"/>
      <c r="N343" s="1282"/>
      <c r="O343" s="1283"/>
      <c r="P343" s="1283"/>
      <c r="Q343" s="1283"/>
      <c r="R343" s="1284"/>
      <c r="S343" s="1277"/>
      <c r="T343" s="1278"/>
      <c r="U343" s="1278"/>
      <c r="V343" s="1278"/>
      <c r="W343" s="1279"/>
      <c r="X343" s="1277"/>
      <c r="Y343" s="1278"/>
      <c r="Z343" s="1278"/>
      <c r="AA343" s="1278"/>
      <c r="AB343" s="1279"/>
      <c r="AC343" s="1178"/>
      <c r="AD343" s="1179"/>
      <c r="AE343" s="1179"/>
      <c r="AF343" s="1179"/>
      <c r="AG343" s="1179"/>
      <c r="AH343" s="1180"/>
      <c r="AI343" s="1337"/>
      <c r="AJ343" s="1338"/>
      <c r="AK343" s="1339"/>
    </row>
    <row r="344" spans="1:37" ht="8.25" customHeight="1">
      <c r="A344" s="1200">
        <f>A338+1</f>
        <v>48</v>
      </c>
      <c r="B344" s="1265" t="str">
        <f>IFERROR(VLOOKUP('5簡'!$A339,作業員情報!$A$4:$AE$53,4,0)&amp;" "&amp;VLOOKUP('5簡'!$A339,作業員情報!$A$4:$AE$53,5,0),"")</f>
        <v xml:space="preserve"> </v>
      </c>
      <c r="C344" s="1156" t="str">
        <f>IFERROR(VLOOKUP('5簡'!$A339,作業員情報!$A$4:$AE$53,7,0),"")&amp;""</f>
        <v/>
      </c>
      <c r="D344" s="1206" t="str">
        <f>IFERROR(VLOOKUP('5簡'!$A339,作業員情報!$A$4:$AE$53,8,0),"")&amp;""</f>
        <v/>
      </c>
      <c r="E344" s="1262">
        <f>IFERROR(VLOOKUP('5簡'!$A339,作業員情報!$A$4:$AE$53,20,0),"")</f>
        <v>0</v>
      </c>
      <c r="F344" s="1262">
        <f>IFERROR(VLOOKUP('5簡'!$A339,作業員情報!$A$4:$AE$53,9,0),"")</f>
        <v>0</v>
      </c>
      <c r="G344" s="1156" t="str">
        <f>IFERROR(VLOOKUP('5簡'!$A339,作業員情報!$A$4:$AE$53,22,0)&amp;VLOOKUP('5簡'!$A339,作業員情報!$A$4:$AE$53,23,0),"")</f>
        <v/>
      </c>
      <c r="H344" s="1156" t="str">
        <f>IFERROR(VLOOKUP('5簡'!$A339,作業員情報!$A$4:$AE$53,24,0),"")&amp;""</f>
        <v/>
      </c>
      <c r="I344" s="1262">
        <f>IFERROR(VLOOKUP('5簡'!$A339,作業員情報!$A$4:$AE$53,27,0),"")</f>
        <v>0</v>
      </c>
      <c r="J344" s="1274" t="str">
        <f>IFERROR(VLOOKUP('5簡'!$A339,作業員情報!$A$4:$AE$53,29,0),"")&amp;""</f>
        <v/>
      </c>
      <c r="K344" s="1262">
        <f>IFERROR(VLOOKUP('5簡'!$A339,作業員情報!$A$4:$AE$53,30,0),"")</f>
        <v>0</v>
      </c>
      <c r="L344" s="1156" t="str">
        <f>IFERROR(VLOOKUP('5簡'!$A339,作業員情報!$A$4:$AE$53,11,0),"")&amp;""</f>
        <v/>
      </c>
      <c r="M344" s="1156" t="str">
        <f>IFERROR(VLOOKUP('5簡'!$A339,作業員情報!$A$4:$AE$53,18,0),"")&amp;""</f>
        <v/>
      </c>
      <c r="N344" s="1166" t="str">
        <f>IFERROR(VLOOKUP('5簡'!$A339,作業員情報!$A$4:$AE$53,15,0),"")&amp;""</f>
        <v/>
      </c>
      <c r="O344" s="1167"/>
      <c r="P344" s="1167"/>
      <c r="Q344" s="1167"/>
      <c r="R344" s="1280"/>
      <c r="S344" s="1216" t="str">
        <f>IFERROR(VLOOKUP('5簡'!$A339,作業員情報!$A$4:$AE$53,16,0),"")&amp;""</f>
        <v/>
      </c>
      <c r="T344" s="1217"/>
      <c r="U344" s="1217"/>
      <c r="V344" s="1217"/>
      <c r="W344" s="1218"/>
      <c r="X344" s="1216" t="str">
        <f>IFERROR(VLOOKUP('5簡'!$A339,作業員情報!$A$4:$AE$53,17,0),"")&amp;""</f>
        <v/>
      </c>
      <c r="Y344" s="1217"/>
      <c r="Z344" s="1217"/>
      <c r="AA344" s="1217"/>
      <c r="AB344" s="1218"/>
      <c r="AC344" s="1172" t="s">
        <v>890</v>
      </c>
      <c r="AD344" s="1173"/>
      <c r="AE344" s="1173"/>
      <c r="AF344" s="1173"/>
      <c r="AG344" s="1173"/>
      <c r="AH344" s="1174"/>
      <c r="AI344" s="1172" t="s">
        <v>1134</v>
      </c>
      <c r="AJ344" s="1173"/>
      <c r="AK344" s="1174"/>
    </row>
    <row r="345" spans="1:37" ht="8.25" customHeight="1">
      <c r="A345" s="1201"/>
      <c r="B345" s="1266"/>
      <c r="C345" s="1157"/>
      <c r="D345" s="1207"/>
      <c r="E345" s="1263"/>
      <c r="F345" s="1263"/>
      <c r="G345" s="1157"/>
      <c r="H345" s="1157"/>
      <c r="I345" s="1263"/>
      <c r="J345" s="1275"/>
      <c r="K345" s="1263"/>
      <c r="L345" s="1158"/>
      <c r="M345" s="1158"/>
      <c r="N345" s="1168"/>
      <c r="O345" s="1169"/>
      <c r="P345" s="1169"/>
      <c r="Q345" s="1169"/>
      <c r="R345" s="1281"/>
      <c r="S345" s="1219"/>
      <c r="T345" s="1220"/>
      <c r="U345" s="1220"/>
      <c r="V345" s="1220"/>
      <c r="W345" s="1221"/>
      <c r="X345" s="1219"/>
      <c r="Y345" s="1220"/>
      <c r="Z345" s="1220"/>
      <c r="AA345" s="1220"/>
      <c r="AB345" s="1221"/>
      <c r="AC345" s="1175"/>
      <c r="AD345" s="1176"/>
      <c r="AE345" s="1176"/>
      <c r="AF345" s="1176"/>
      <c r="AG345" s="1176"/>
      <c r="AH345" s="1177"/>
      <c r="AI345" s="1175"/>
      <c r="AJ345" s="1176"/>
      <c r="AK345" s="1177"/>
    </row>
    <row r="346" spans="1:37" ht="8.25" customHeight="1">
      <c r="A346" s="1201"/>
      <c r="B346" s="1159" t="str">
        <f>IFERROR(VLOOKUP('5簡'!$A339,作業員情報!$A$4:$AE$53,2,0)&amp;VLOOKUP('5簡'!$A339,作業員情報!$A$4:$AE$53,3,0),"")</f>
        <v/>
      </c>
      <c r="C346" s="1157"/>
      <c r="D346" s="1207"/>
      <c r="E346" s="1264"/>
      <c r="F346" s="1264"/>
      <c r="G346" s="1158"/>
      <c r="H346" s="1158"/>
      <c r="I346" s="1264"/>
      <c r="J346" s="1275"/>
      <c r="K346" s="1264"/>
      <c r="L346" s="1156" t="str">
        <f>IFERROR(VLOOKUP('5簡'!$A339,作業員情報!$A$4:$AE$53,12,0),"")&amp;""</f>
        <v/>
      </c>
      <c r="M346" s="1156" t="str">
        <f>IFERROR(VLOOKUP('5簡'!$A339,作業員情報!$A$4:$AE$53,19,0),"")&amp;""</f>
        <v/>
      </c>
      <c r="N346" s="1168"/>
      <c r="O346" s="1169"/>
      <c r="P346" s="1169"/>
      <c r="Q346" s="1169"/>
      <c r="R346" s="1281"/>
      <c r="S346" s="1219"/>
      <c r="T346" s="1220"/>
      <c r="U346" s="1220"/>
      <c r="V346" s="1220"/>
      <c r="W346" s="1221"/>
      <c r="X346" s="1219"/>
      <c r="Y346" s="1220"/>
      <c r="Z346" s="1220"/>
      <c r="AA346" s="1220"/>
      <c r="AB346" s="1221"/>
      <c r="AC346" s="1178"/>
      <c r="AD346" s="1179"/>
      <c r="AE346" s="1179"/>
      <c r="AF346" s="1179"/>
      <c r="AG346" s="1179"/>
      <c r="AH346" s="1180"/>
      <c r="AI346" s="1175"/>
      <c r="AJ346" s="1176"/>
      <c r="AK346" s="1177"/>
    </row>
    <row r="347" spans="1:37" ht="8.25" customHeight="1">
      <c r="A347" s="1201"/>
      <c r="B347" s="1160"/>
      <c r="C347" s="1157"/>
      <c r="D347" s="1207"/>
      <c r="E347" s="1268">
        <f>IFERROR(VLOOKUP('5簡'!$A339,作業員情報!$A$4:$AE$53,21,0),"")</f>
        <v>0</v>
      </c>
      <c r="F347" s="1271" t="str">
        <f ca="1">IFERROR(VLOOKUP('5簡'!$A339,作業員情報!$A$4:$AE$53,10,0),"")</f>
        <v/>
      </c>
      <c r="G347" s="1156" t="str">
        <f>IFERROR(VLOOKUP('5簡'!$A339,作業員情報!$A$4:$AE$53,25,0),"")&amp;""</f>
        <v/>
      </c>
      <c r="H347" s="1156" t="str">
        <f>IFERROR(VLOOKUP('5簡'!$A339,作業員情報!$A$4:$AE$53,26,0),"")&amp;""</f>
        <v/>
      </c>
      <c r="I347" s="1156" t="str">
        <f>IFERROR(VLOOKUP('5簡'!$A339,作業員情報!$A$4:$AE$53,28,0),"")&amp;""</f>
        <v/>
      </c>
      <c r="J347" s="1275"/>
      <c r="K347" s="1156" t="str">
        <f>IFERROR(VLOOKUP('5簡'!$A339,作業員情報!$A$4:$AE$53,31,0),"")&amp;""</f>
        <v/>
      </c>
      <c r="L347" s="1158"/>
      <c r="M347" s="1158"/>
      <c r="N347" s="1168"/>
      <c r="O347" s="1169"/>
      <c r="P347" s="1169"/>
      <c r="Q347" s="1169"/>
      <c r="R347" s="1281"/>
      <c r="S347" s="1219"/>
      <c r="T347" s="1220"/>
      <c r="U347" s="1220"/>
      <c r="V347" s="1220"/>
      <c r="W347" s="1221"/>
      <c r="X347" s="1219"/>
      <c r="Y347" s="1220"/>
      <c r="Z347" s="1220"/>
      <c r="AA347" s="1220"/>
      <c r="AB347" s="1221"/>
      <c r="AC347" s="1172" t="s">
        <v>890</v>
      </c>
      <c r="AD347" s="1173"/>
      <c r="AE347" s="1173"/>
      <c r="AF347" s="1173"/>
      <c r="AG347" s="1173"/>
      <c r="AH347" s="1174"/>
      <c r="AI347" s="1175" t="s">
        <v>1135</v>
      </c>
      <c r="AJ347" s="1176"/>
      <c r="AK347" s="1177"/>
    </row>
    <row r="348" spans="1:37" ht="8.25" customHeight="1">
      <c r="A348" s="1201"/>
      <c r="B348" s="1267" t="str">
        <f>IFERROR(VLOOKUP('5簡'!$A339,作業員情報!$A$4:$AE$53,6,0),"")&amp;""</f>
        <v/>
      </c>
      <c r="C348" s="1157"/>
      <c r="D348" s="1207"/>
      <c r="E348" s="1269"/>
      <c r="F348" s="1272"/>
      <c r="G348" s="1157"/>
      <c r="H348" s="1157"/>
      <c r="I348" s="1157"/>
      <c r="J348" s="1275"/>
      <c r="K348" s="1157"/>
      <c r="L348" s="1156" t="str">
        <f>IFERROR(VLOOKUP('5簡'!$A339,作業員情報!$A$4:$AE$53,13,0),"")&amp;""</f>
        <v/>
      </c>
      <c r="M348" s="1156" t="str">
        <f>IFERROR(VLOOKUP('5簡'!$A339,作業員情報!$A$4:$AE$53,14,0),"")&amp;""</f>
        <v/>
      </c>
      <c r="N348" s="1168"/>
      <c r="O348" s="1169"/>
      <c r="P348" s="1169"/>
      <c r="Q348" s="1169"/>
      <c r="R348" s="1281"/>
      <c r="S348" s="1219"/>
      <c r="T348" s="1220"/>
      <c r="U348" s="1220"/>
      <c r="V348" s="1220"/>
      <c r="W348" s="1221"/>
      <c r="X348" s="1219"/>
      <c r="Y348" s="1220"/>
      <c r="Z348" s="1220"/>
      <c r="AA348" s="1220"/>
      <c r="AB348" s="1221"/>
      <c r="AC348" s="1175"/>
      <c r="AD348" s="1176"/>
      <c r="AE348" s="1176"/>
      <c r="AF348" s="1176"/>
      <c r="AG348" s="1176"/>
      <c r="AH348" s="1177"/>
      <c r="AI348" s="1175"/>
      <c r="AJ348" s="1176"/>
      <c r="AK348" s="1177"/>
    </row>
    <row r="349" spans="1:37" ht="8.25" customHeight="1">
      <c r="A349" s="1202"/>
      <c r="B349" s="1155"/>
      <c r="C349" s="1158"/>
      <c r="D349" s="1208"/>
      <c r="E349" s="1270"/>
      <c r="F349" s="1273"/>
      <c r="G349" s="1158"/>
      <c r="H349" s="1158"/>
      <c r="I349" s="1158"/>
      <c r="J349" s="1276"/>
      <c r="K349" s="1158"/>
      <c r="L349" s="1158"/>
      <c r="M349" s="1158"/>
      <c r="N349" s="1282"/>
      <c r="O349" s="1283"/>
      <c r="P349" s="1283"/>
      <c r="Q349" s="1283"/>
      <c r="R349" s="1284"/>
      <c r="S349" s="1277"/>
      <c r="T349" s="1278"/>
      <c r="U349" s="1278"/>
      <c r="V349" s="1278"/>
      <c r="W349" s="1279"/>
      <c r="X349" s="1277"/>
      <c r="Y349" s="1278"/>
      <c r="Z349" s="1278"/>
      <c r="AA349" s="1278"/>
      <c r="AB349" s="1279"/>
      <c r="AC349" s="1178"/>
      <c r="AD349" s="1179"/>
      <c r="AE349" s="1179"/>
      <c r="AF349" s="1179"/>
      <c r="AG349" s="1179"/>
      <c r="AH349" s="1180"/>
      <c r="AI349" s="1337"/>
      <c r="AJ349" s="1338"/>
      <c r="AK349" s="1339"/>
    </row>
    <row r="350" spans="1:37" ht="8.25" customHeight="1">
      <c r="A350" s="1200">
        <f>A344+1</f>
        <v>49</v>
      </c>
      <c r="B350" s="1265" t="str">
        <f>IFERROR(VLOOKUP('5簡'!$A345,作業員情報!$A$4:$AE$53,4,0)&amp;" "&amp;VLOOKUP('5簡'!$A345,作業員情報!$A$4:$AE$53,5,0),"")</f>
        <v xml:space="preserve"> </v>
      </c>
      <c r="C350" s="1156" t="str">
        <f>IFERROR(VLOOKUP('5簡'!$A345,作業員情報!$A$4:$AE$53,7,0),"")&amp;""</f>
        <v/>
      </c>
      <c r="D350" s="1206" t="str">
        <f>IFERROR(VLOOKUP('5簡'!$A345,作業員情報!$A$4:$AE$53,8,0),"")&amp;""</f>
        <v/>
      </c>
      <c r="E350" s="1262">
        <f>IFERROR(VLOOKUP('5簡'!$A345,作業員情報!$A$4:$AE$53,20,0),"")</f>
        <v>0</v>
      </c>
      <c r="F350" s="1262">
        <f>IFERROR(VLOOKUP('5簡'!$A345,作業員情報!$A$4:$AE$53,9,0),"")</f>
        <v>0</v>
      </c>
      <c r="G350" s="1156" t="str">
        <f>IFERROR(VLOOKUP('5簡'!$A345,作業員情報!$A$4:$AE$53,22,0)&amp;VLOOKUP('5簡'!$A345,作業員情報!$A$4:$AE$53,23,0),"")</f>
        <v/>
      </c>
      <c r="H350" s="1156" t="str">
        <f>IFERROR(VLOOKUP('5簡'!$A345,作業員情報!$A$4:$AE$53,24,0),"")&amp;""</f>
        <v/>
      </c>
      <c r="I350" s="1262">
        <f>IFERROR(VLOOKUP('5簡'!$A345,作業員情報!$A$4:$AE$53,27,0),"")</f>
        <v>0</v>
      </c>
      <c r="J350" s="1274" t="str">
        <f>IFERROR(VLOOKUP('5簡'!$A345,作業員情報!$A$4:$AE$53,29,0),"")&amp;""</f>
        <v/>
      </c>
      <c r="K350" s="1262">
        <f>IFERROR(VLOOKUP('5簡'!$A345,作業員情報!$A$4:$AE$53,30,0),"")</f>
        <v>0</v>
      </c>
      <c r="L350" s="1156" t="str">
        <f>IFERROR(VLOOKUP('5簡'!$A345,作業員情報!$A$4:$AE$53,11,0),"")&amp;""</f>
        <v/>
      </c>
      <c r="M350" s="1156" t="str">
        <f>IFERROR(VLOOKUP('5簡'!$A345,作業員情報!$A$4:$AE$53,18,0),"")&amp;""</f>
        <v/>
      </c>
      <c r="N350" s="1166" t="str">
        <f>IFERROR(VLOOKUP('5簡'!$A345,作業員情報!$A$4:$AE$53,15,0),"")&amp;""</f>
        <v/>
      </c>
      <c r="O350" s="1167"/>
      <c r="P350" s="1167"/>
      <c r="Q350" s="1167"/>
      <c r="R350" s="1280"/>
      <c r="S350" s="1216" t="str">
        <f>IFERROR(VLOOKUP('5簡'!$A345,作業員情報!$A$4:$AE$53,16,0),"")&amp;""</f>
        <v/>
      </c>
      <c r="T350" s="1217"/>
      <c r="U350" s="1217"/>
      <c r="V350" s="1217"/>
      <c r="W350" s="1218"/>
      <c r="X350" s="1216" t="str">
        <f>IFERROR(VLOOKUP('5簡'!$A345,作業員情報!$A$4:$AE$53,17,0),"")&amp;""</f>
        <v/>
      </c>
      <c r="Y350" s="1217"/>
      <c r="Z350" s="1217"/>
      <c r="AA350" s="1217"/>
      <c r="AB350" s="1218"/>
      <c r="AC350" s="1172" t="s">
        <v>890</v>
      </c>
      <c r="AD350" s="1173"/>
      <c r="AE350" s="1173"/>
      <c r="AF350" s="1173"/>
      <c r="AG350" s="1173"/>
      <c r="AH350" s="1174"/>
      <c r="AI350" s="1172" t="s">
        <v>1134</v>
      </c>
      <c r="AJ350" s="1173"/>
      <c r="AK350" s="1174"/>
    </row>
    <row r="351" spans="1:37" ht="8.25" customHeight="1">
      <c r="A351" s="1201"/>
      <c r="B351" s="1266"/>
      <c r="C351" s="1157"/>
      <c r="D351" s="1207"/>
      <c r="E351" s="1263"/>
      <c r="F351" s="1263"/>
      <c r="G351" s="1157"/>
      <c r="H351" s="1157"/>
      <c r="I351" s="1263"/>
      <c r="J351" s="1275"/>
      <c r="K351" s="1263"/>
      <c r="L351" s="1158"/>
      <c r="M351" s="1158"/>
      <c r="N351" s="1168"/>
      <c r="O351" s="1169"/>
      <c r="P351" s="1169"/>
      <c r="Q351" s="1169"/>
      <c r="R351" s="1281"/>
      <c r="S351" s="1219"/>
      <c r="T351" s="1220"/>
      <c r="U351" s="1220"/>
      <c r="V351" s="1220"/>
      <c r="W351" s="1221"/>
      <c r="X351" s="1219"/>
      <c r="Y351" s="1220"/>
      <c r="Z351" s="1220"/>
      <c r="AA351" s="1220"/>
      <c r="AB351" s="1221"/>
      <c r="AC351" s="1175"/>
      <c r="AD351" s="1176"/>
      <c r="AE351" s="1176"/>
      <c r="AF351" s="1176"/>
      <c r="AG351" s="1176"/>
      <c r="AH351" s="1177"/>
      <c r="AI351" s="1175"/>
      <c r="AJ351" s="1176"/>
      <c r="AK351" s="1177"/>
    </row>
    <row r="352" spans="1:37" ht="8.25" customHeight="1">
      <c r="A352" s="1201"/>
      <c r="B352" s="1159" t="str">
        <f>IFERROR(VLOOKUP('5簡'!$A345,作業員情報!$A$4:$AE$53,2,0)&amp;VLOOKUP('5簡'!$A345,作業員情報!$A$4:$AE$53,3,0),"")</f>
        <v/>
      </c>
      <c r="C352" s="1157"/>
      <c r="D352" s="1207"/>
      <c r="E352" s="1264"/>
      <c r="F352" s="1264"/>
      <c r="G352" s="1158"/>
      <c r="H352" s="1158"/>
      <c r="I352" s="1264"/>
      <c r="J352" s="1275"/>
      <c r="K352" s="1264"/>
      <c r="L352" s="1156" t="str">
        <f>IFERROR(VLOOKUP('5簡'!$A345,作業員情報!$A$4:$AE$53,12,0),"")&amp;""</f>
        <v/>
      </c>
      <c r="M352" s="1156" t="str">
        <f>IFERROR(VLOOKUP('5簡'!$A345,作業員情報!$A$4:$AE$53,19,0),"")&amp;""</f>
        <v/>
      </c>
      <c r="N352" s="1168"/>
      <c r="O352" s="1169"/>
      <c r="P352" s="1169"/>
      <c r="Q352" s="1169"/>
      <c r="R352" s="1281"/>
      <c r="S352" s="1219"/>
      <c r="T352" s="1220"/>
      <c r="U352" s="1220"/>
      <c r="V352" s="1220"/>
      <c r="W352" s="1221"/>
      <c r="X352" s="1219"/>
      <c r="Y352" s="1220"/>
      <c r="Z352" s="1220"/>
      <c r="AA352" s="1220"/>
      <c r="AB352" s="1221"/>
      <c r="AC352" s="1178"/>
      <c r="AD352" s="1179"/>
      <c r="AE352" s="1179"/>
      <c r="AF352" s="1179"/>
      <c r="AG352" s="1179"/>
      <c r="AH352" s="1180"/>
      <c r="AI352" s="1175"/>
      <c r="AJ352" s="1176"/>
      <c r="AK352" s="1177"/>
    </row>
    <row r="353" spans="1:40" ht="8.25" customHeight="1">
      <c r="A353" s="1201"/>
      <c r="B353" s="1160"/>
      <c r="C353" s="1157"/>
      <c r="D353" s="1207"/>
      <c r="E353" s="1268">
        <f>IFERROR(VLOOKUP('5簡'!$A345,作業員情報!$A$4:$AE$53,21,0),"")</f>
        <v>0</v>
      </c>
      <c r="F353" s="1271" t="str">
        <f ca="1">IFERROR(VLOOKUP('5簡'!$A345,作業員情報!$A$4:$AE$53,10,0),"")</f>
        <v/>
      </c>
      <c r="G353" s="1156" t="str">
        <f>IFERROR(VLOOKUP('5簡'!$A345,作業員情報!$A$4:$AE$53,25,0),"")&amp;""</f>
        <v/>
      </c>
      <c r="H353" s="1156" t="str">
        <f>IFERROR(VLOOKUP('5簡'!$A345,作業員情報!$A$4:$AE$53,26,0),"")&amp;""</f>
        <v/>
      </c>
      <c r="I353" s="1156" t="str">
        <f>IFERROR(VLOOKUP('5簡'!$A345,作業員情報!$A$4:$AE$53,28,0),"")&amp;""</f>
        <v/>
      </c>
      <c r="J353" s="1275"/>
      <c r="K353" s="1156" t="str">
        <f>IFERROR(VLOOKUP('5簡'!$A345,作業員情報!$A$4:$AE$53,31,0),"")&amp;""</f>
        <v/>
      </c>
      <c r="L353" s="1158"/>
      <c r="M353" s="1158"/>
      <c r="N353" s="1168"/>
      <c r="O353" s="1169"/>
      <c r="P353" s="1169"/>
      <c r="Q353" s="1169"/>
      <c r="R353" s="1281"/>
      <c r="S353" s="1219"/>
      <c r="T353" s="1220"/>
      <c r="U353" s="1220"/>
      <c r="V353" s="1220"/>
      <c r="W353" s="1221"/>
      <c r="X353" s="1219"/>
      <c r="Y353" s="1220"/>
      <c r="Z353" s="1220"/>
      <c r="AA353" s="1220"/>
      <c r="AB353" s="1221"/>
      <c r="AC353" s="1172" t="s">
        <v>890</v>
      </c>
      <c r="AD353" s="1173"/>
      <c r="AE353" s="1173"/>
      <c r="AF353" s="1173"/>
      <c r="AG353" s="1173"/>
      <c r="AH353" s="1174"/>
      <c r="AI353" s="1175" t="s">
        <v>1135</v>
      </c>
      <c r="AJ353" s="1176"/>
      <c r="AK353" s="1177"/>
    </row>
    <row r="354" spans="1:40" ht="8.25" customHeight="1">
      <c r="A354" s="1201"/>
      <c r="B354" s="1267" t="str">
        <f>IFERROR(VLOOKUP('5簡'!$A345,作業員情報!$A$4:$AE$53,6,0),"")&amp;""</f>
        <v/>
      </c>
      <c r="C354" s="1157"/>
      <c r="D354" s="1207"/>
      <c r="E354" s="1269"/>
      <c r="F354" s="1272"/>
      <c r="G354" s="1157"/>
      <c r="H354" s="1157"/>
      <c r="I354" s="1157"/>
      <c r="J354" s="1275"/>
      <c r="K354" s="1157"/>
      <c r="L354" s="1156" t="str">
        <f>IFERROR(VLOOKUP('5簡'!$A345,作業員情報!$A$4:$AE$53,13,0),"")&amp;""</f>
        <v/>
      </c>
      <c r="M354" s="1156" t="str">
        <f>IFERROR(VLOOKUP('5簡'!$A345,作業員情報!$A$4:$AE$53,14,0),"")&amp;""</f>
        <v/>
      </c>
      <c r="N354" s="1168"/>
      <c r="O354" s="1169"/>
      <c r="P354" s="1169"/>
      <c r="Q354" s="1169"/>
      <c r="R354" s="1281"/>
      <c r="S354" s="1219"/>
      <c r="T354" s="1220"/>
      <c r="U354" s="1220"/>
      <c r="V354" s="1220"/>
      <c r="W354" s="1221"/>
      <c r="X354" s="1219"/>
      <c r="Y354" s="1220"/>
      <c r="Z354" s="1220"/>
      <c r="AA354" s="1220"/>
      <c r="AB354" s="1221"/>
      <c r="AC354" s="1175"/>
      <c r="AD354" s="1176"/>
      <c r="AE354" s="1176"/>
      <c r="AF354" s="1176"/>
      <c r="AG354" s="1176"/>
      <c r="AH354" s="1177"/>
      <c r="AI354" s="1175"/>
      <c r="AJ354" s="1176"/>
      <c r="AK354" s="1177"/>
    </row>
    <row r="355" spans="1:40" ht="8.25" customHeight="1">
      <c r="A355" s="1202"/>
      <c r="B355" s="1155"/>
      <c r="C355" s="1158"/>
      <c r="D355" s="1208"/>
      <c r="E355" s="1270"/>
      <c r="F355" s="1273"/>
      <c r="G355" s="1158"/>
      <c r="H355" s="1158"/>
      <c r="I355" s="1158"/>
      <c r="J355" s="1276"/>
      <c r="K355" s="1158"/>
      <c r="L355" s="1158"/>
      <c r="M355" s="1158"/>
      <c r="N355" s="1282"/>
      <c r="O355" s="1283"/>
      <c r="P355" s="1283"/>
      <c r="Q355" s="1283"/>
      <c r="R355" s="1284"/>
      <c r="S355" s="1277"/>
      <c r="T355" s="1278"/>
      <c r="U355" s="1278"/>
      <c r="V355" s="1278"/>
      <c r="W355" s="1279"/>
      <c r="X355" s="1277"/>
      <c r="Y355" s="1278"/>
      <c r="Z355" s="1278"/>
      <c r="AA355" s="1278"/>
      <c r="AB355" s="1279"/>
      <c r="AC355" s="1178"/>
      <c r="AD355" s="1179"/>
      <c r="AE355" s="1179"/>
      <c r="AF355" s="1179"/>
      <c r="AG355" s="1179"/>
      <c r="AH355" s="1180"/>
      <c r="AI355" s="1337"/>
      <c r="AJ355" s="1338"/>
      <c r="AK355" s="1339"/>
    </row>
    <row r="356" spans="1:40" ht="8.25" customHeight="1">
      <c r="A356" s="1201">
        <f>A350+1</f>
        <v>50</v>
      </c>
      <c r="B356" s="1265" t="str">
        <f>IFERROR(VLOOKUP('5簡'!$A351,作業員情報!$A$4:$AE$53,4,0)&amp;" "&amp;VLOOKUP('5簡'!$A351,作業員情報!$A$4:$AE$53,5,0),"")</f>
        <v xml:space="preserve"> </v>
      </c>
      <c r="C356" s="1156" t="str">
        <f>IFERROR(VLOOKUP('5簡'!$A351,作業員情報!$A$4:$AE$53,7,0),"")&amp;""</f>
        <v/>
      </c>
      <c r="D356" s="1206" t="str">
        <f>IFERROR(VLOOKUP('5簡'!$A351,作業員情報!$A$4:$AE$53,8,0),"")&amp;""</f>
        <v/>
      </c>
      <c r="E356" s="1262">
        <f>IFERROR(VLOOKUP('5簡'!$A351,作業員情報!$A$4:$AE$53,20,0),"")</f>
        <v>0</v>
      </c>
      <c r="F356" s="1262">
        <f>IFERROR(VLOOKUP('5簡'!$A351,作業員情報!$A$4:$AE$53,9,0),"")</f>
        <v>0</v>
      </c>
      <c r="G356" s="1156" t="str">
        <f>IFERROR(VLOOKUP('5簡'!$A351,作業員情報!$A$4:$AE$53,22,0)&amp;VLOOKUP('5簡'!$A351,作業員情報!$A$4:$AE$53,23,0),"")</f>
        <v/>
      </c>
      <c r="H356" s="1156" t="str">
        <f>IFERROR(VLOOKUP('5簡'!$A351,作業員情報!$A$4:$AE$53,24,0),"")&amp;""</f>
        <v/>
      </c>
      <c r="I356" s="1262">
        <f>IFERROR(VLOOKUP('5簡'!$A351,作業員情報!$A$4:$AE$53,27,0),"")</f>
        <v>0</v>
      </c>
      <c r="J356" s="1274" t="str">
        <f>IFERROR(VLOOKUP('5簡'!$A351,作業員情報!$A$4:$AE$53,29,0),"")&amp;""</f>
        <v/>
      </c>
      <c r="K356" s="1262">
        <f>IFERROR(VLOOKUP('5簡'!$A351,作業員情報!$A$4:$AE$53,30,0),"")</f>
        <v>0</v>
      </c>
      <c r="L356" s="1156" t="str">
        <f>IFERROR(VLOOKUP('5簡'!$A351,作業員情報!$A$4:$AE$53,11,0),"")&amp;""</f>
        <v/>
      </c>
      <c r="M356" s="1156" t="str">
        <f>IFERROR(VLOOKUP('5簡'!$A351,作業員情報!$A$4:$AE$53,18,0),"")&amp;""</f>
        <v/>
      </c>
      <c r="N356" s="1166" t="str">
        <f>IFERROR(VLOOKUP('5簡'!$A351,作業員情報!$A$4:$AE$53,15,0),"")&amp;""</f>
        <v/>
      </c>
      <c r="O356" s="1167"/>
      <c r="P356" s="1167"/>
      <c r="Q356" s="1167"/>
      <c r="R356" s="1280"/>
      <c r="S356" s="1216" t="str">
        <f>IFERROR(VLOOKUP('5簡'!$A351,作業員情報!$A$4:$AE$53,16,0),"")&amp;""</f>
        <v/>
      </c>
      <c r="T356" s="1217"/>
      <c r="U356" s="1217"/>
      <c r="V356" s="1217"/>
      <c r="W356" s="1218"/>
      <c r="X356" s="1216" t="str">
        <f>IFERROR(VLOOKUP('5簡'!$A351,作業員情報!$A$4:$AE$53,17,0),"")&amp;""</f>
        <v/>
      </c>
      <c r="Y356" s="1217"/>
      <c r="Z356" s="1217"/>
      <c r="AA356" s="1217"/>
      <c r="AB356" s="1218"/>
      <c r="AC356" s="1172" t="s">
        <v>890</v>
      </c>
      <c r="AD356" s="1173"/>
      <c r="AE356" s="1173"/>
      <c r="AF356" s="1173"/>
      <c r="AG356" s="1173"/>
      <c r="AH356" s="1174"/>
      <c r="AI356" s="1172" t="s">
        <v>1134</v>
      </c>
      <c r="AJ356" s="1173"/>
      <c r="AK356" s="1174"/>
    </row>
    <row r="357" spans="1:40" ht="8.25" customHeight="1">
      <c r="A357" s="1201"/>
      <c r="B357" s="1266"/>
      <c r="C357" s="1157"/>
      <c r="D357" s="1207"/>
      <c r="E357" s="1263"/>
      <c r="F357" s="1263"/>
      <c r="G357" s="1157"/>
      <c r="H357" s="1157"/>
      <c r="I357" s="1263"/>
      <c r="J357" s="1275"/>
      <c r="K357" s="1263"/>
      <c r="L357" s="1158"/>
      <c r="M357" s="1158"/>
      <c r="N357" s="1168"/>
      <c r="O357" s="1169"/>
      <c r="P357" s="1169"/>
      <c r="Q357" s="1169"/>
      <c r="R357" s="1281"/>
      <c r="S357" s="1219"/>
      <c r="T357" s="1220"/>
      <c r="U357" s="1220"/>
      <c r="V357" s="1220"/>
      <c r="W357" s="1221"/>
      <c r="X357" s="1219"/>
      <c r="Y357" s="1220"/>
      <c r="Z357" s="1220"/>
      <c r="AA357" s="1220"/>
      <c r="AB357" s="1221"/>
      <c r="AC357" s="1175"/>
      <c r="AD357" s="1176"/>
      <c r="AE357" s="1176"/>
      <c r="AF357" s="1176"/>
      <c r="AG357" s="1176"/>
      <c r="AH357" s="1177"/>
      <c r="AI357" s="1175"/>
      <c r="AJ357" s="1176"/>
      <c r="AK357" s="1177"/>
    </row>
    <row r="358" spans="1:40" ht="8.25" customHeight="1">
      <c r="A358" s="1201"/>
      <c r="B358" s="1159" t="str">
        <f>IFERROR(VLOOKUP('5簡'!$A351,作業員情報!$A$4:$AE$53,2,0)&amp;VLOOKUP('5簡'!$A351,作業員情報!$A$4:$AE$53,3,0),"")</f>
        <v/>
      </c>
      <c r="C358" s="1157"/>
      <c r="D358" s="1207"/>
      <c r="E358" s="1264"/>
      <c r="F358" s="1264"/>
      <c r="G358" s="1158"/>
      <c r="H358" s="1158"/>
      <c r="I358" s="1264"/>
      <c r="J358" s="1275"/>
      <c r="K358" s="1264"/>
      <c r="L358" s="1156" t="str">
        <f>IFERROR(VLOOKUP('5簡'!$A351,作業員情報!$A$4:$AE$53,12,0),"")&amp;""</f>
        <v/>
      </c>
      <c r="M358" s="1156" t="str">
        <f>IFERROR(VLOOKUP('5簡'!$A351,作業員情報!$A$4:$AE$53,19,0),"")&amp;""</f>
        <v/>
      </c>
      <c r="N358" s="1168"/>
      <c r="O358" s="1169"/>
      <c r="P358" s="1169"/>
      <c r="Q358" s="1169"/>
      <c r="R358" s="1281"/>
      <c r="S358" s="1219"/>
      <c r="T358" s="1220"/>
      <c r="U358" s="1220"/>
      <c r="V358" s="1220"/>
      <c r="W358" s="1221"/>
      <c r="X358" s="1219"/>
      <c r="Y358" s="1220"/>
      <c r="Z358" s="1220"/>
      <c r="AA358" s="1220"/>
      <c r="AB358" s="1221"/>
      <c r="AC358" s="1178"/>
      <c r="AD358" s="1179"/>
      <c r="AE358" s="1179"/>
      <c r="AF358" s="1179"/>
      <c r="AG358" s="1179"/>
      <c r="AH358" s="1180"/>
      <c r="AI358" s="1175"/>
      <c r="AJ358" s="1176"/>
      <c r="AK358" s="1177"/>
    </row>
    <row r="359" spans="1:40" ht="8.25" customHeight="1">
      <c r="A359" s="1201"/>
      <c r="B359" s="1160"/>
      <c r="C359" s="1157"/>
      <c r="D359" s="1207"/>
      <c r="E359" s="1268">
        <f>IFERROR(VLOOKUP('5簡'!$A351,作業員情報!$A$4:$AE$53,21,0),"")</f>
        <v>0</v>
      </c>
      <c r="F359" s="1271" t="str">
        <f ca="1">IFERROR(VLOOKUP('5簡'!$A351,作業員情報!$A$4:$AE$53,10,0),"")</f>
        <v/>
      </c>
      <c r="G359" s="1156" t="str">
        <f>IFERROR(VLOOKUP('5簡'!$A351,作業員情報!$A$4:$AE$53,25,0),"")&amp;""</f>
        <v/>
      </c>
      <c r="H359" s="1156" t="str">
        <f>IFERROR(VLOOKUP('5簡'!$A351,作業員情報!$A$4:$AE$53,26,0),"")&amp;""</f>
        <v/>
      </c>
      <c r="I359" s="1156" t="str">
        <f>IFERROR(VLOOKUP('5簡'!$A351,作業員情報!$A$4:$AE$53,28,0),"")&amp;""</f>
        <v/>
      </c>
      <c r="J359" s="1275"/>
      <c r="K359" s="1156" t="str">
        <f>IFERROR(VLOOKUP('5簡'!$A351,作業員情報!$A$4:$AE$53,31,0),"")&amp;""</f>
        <v/>
      </c>
      <c r="L359" s="1158"/>
      <c r="M359" s="1158"/>
      <c r="N359" s="1168"/>
      <c r="O359" s="1169"/>
      <c r="P359" s="1169"/>
      <c r="Q359" s="1169"/>
      <c r="R359" s="1281"/>
      <c r="S359" s="1219"/>
      <c r="T359" s="1220"/>
      <c r="U359" s="1220"/>
      <c r="V359" s="1220"/>
      <c r="W359" s="1221"/>
      <c r="X359" s="1219"/>
      <c r="Y359" s="1220"/>
      <c r="Z359" s="1220"/>
      <c r="AA359" s="1220"/>
      <c r="AB359" s="1221"/>
      <c r="AC359" s="1172" t="s">
        <v>890</v>
      </c>
      <c r="AD359" s="1173"/>
      <c r="AE359" s="1173"/>
      <c r="AF359" s="1173"/>
      <c r="AG359" s="1173"/>
      <c r="AH359" s="1174"/>
      <c r="AI359" s="1175" t="s">
        <v>1135</v>
      </c>
      <c r="AJ359" s="1176"/>
      <c r="AK359" s="1177"/>
    </row>
    <row r="360" spans="1:40" ht="8.25" customHeight="1">
      <c r="A360" s="1201"/>
      <c r="B360" s="1267" t="str">
        <f>IFERROR(VLOOKUP('5簡'!$A351,作業員情報!$A$4:$AE$53,6,0),"")&amp;""</f>
        <v/>
      </c>
      <c r="C360" s="1157"/>
      <c r="D360" s="1207"/>
      <c r="E360" s="1269"/>
      <c r="F360" s="1272"/>
      <c r="G360" s="1157"/>
      <c r="H360" s="1157"/>
      <c r="I360" s="1157"/>
      <c r="J360" s="1275"/>
      <c r="K360" s="1157"/>
      <c r="L360" s="1156" t="str">
        <f>IFERROR(VLOOKUP('5簡'!$A351,作業員情報!$A$4:$AE$53,13,0),"")&amp;""</f>
        <v/>
      </c>
      <c r="M360" s="1156" t="str">
        <f>IFERROR(VLOOKUP('5簡'!$A351,作業員情報!$A$4:$AE$53,14,0),"")&amp;""</f>
        <v/>
      </c>
      <c r="N360" s="1168"/>
      <c r="O360" s="1169"/>
      <c r="P360" s="1169"/>
      <c r="Q360" s="1169"/>
      <c r="R360" s="1281"/>
      <c r="S360" s="1219"/>
      <c r="T360" s="1220"/>
      <c r="U360" s="1220"/>
      <c r="V360" s="1220"/>
      <c r="W360" s="1221"/>
      <c r="X360" s="1219"/>
      <c r="Y360" s="1220"/>
      <c r="Z360" s="1220"/>
      <c r="AA360" s="1220"/>
      <c r="AB360" s="1221"/>
      <c r="AC360" s="1175"/>
      <c r="AD360" s="1176"/>
      <c r="AE360" s="1176"/>
      <c r="AF360" s="1176"/>
      <c r="AG360" s="1176"/>
      <c r="AH360" s="1177"/>
      <c r="AI360" s="1175"/>
      <c r="AJ360" s="1176"/>
      <c r="AK360" s="1177"/>
    </row>
    <row r="361" spans="1:40" ht="8.25" customHeight="1">
      <c r="A361" s="1202"/>
      <c r="B361" s="1155"/>
      <c r="C361" s="1158"/>
      <c r="D361" s="1208"/>
      <c r="E361" s="1270"/>
      <c r="F361" s="1273"/>
      <c r="G361" s="1158"/>
      <c r="H361" s="1158"/>
      <c r="I361" s="1158"/>
      <c r="J361" s="1276"/>
      <c r="K361" s="1158"/>
      <c r="L361" s="1158"/>
      <c r="M361" s="1158"/>
      <c r="N361" s="1282"/>
      <c r="O361" s="1283"/>
      <c r="P361" s="1283"/>
      <c r="Q361" s="1283"/>
      <c r="R361" s="1284"/>
      <c r="S361" s="1277"/>
      <c r="T361" s="1278"/>
      <c r="U361" s="1278"/>
      <c r="V361" s="1278"/>
      <c r="W361" s="1279"/>
      <c r="X361" s="1277"/>
      <c r="Y361" s="1278"/>
      <c r="Z361" s="1278"/>
      <c r="AA361" s="1278"/>
      <c r="AB361" s="1279"/>
      <c r="AC361" s="1178"/>
      <c r="AD361" s="1179"/>
      <c r="AE361" s="1179"/>
      <c r="AF361" s="1179"/>
      <c r="AG361" s="1179"/>
      <c r="AH361" s="1180"/>
      <c r="AI361" s="1337"/>
      <c r="AJ361" s="1338"/>
      <c r="AK361" s="1339"/>
    </row>
    <row r="362" spans="1:40" ht="17.25" customHeight="1">
      <c r="A362" s="94"/>
      <c r="B362" s="490" t="s">
        <v>203</v>
      </c>
      <c r="C362" s="490"/>
      <c r="D362" s="490"/>
      <c r="E362" s="94"/>
      <c r="F362" s="94"/>
      <c r="G362" s="94"/>
      <c r="H362" s="94"/>
      <c r="I362" s="491" t="s">
        <v>1142</v>
      </c>
      <c r="J362" s="491"/>
      <c r="K362" s="491"/>
      <c r="L362" s="491"/>
      <c r="M362" s="491"/>
      <c r="N362" s="491"/>
      <c r="O362" s="491"/>
      <c r="P362" s="94"/>
      <c r="Q362" s="94"/>
      <c r="R362" s="94"/>
      <c r="S362" s="94"/>
      <c r="T362" s="94"/>
      <c r="U362" s="94"/>
      <c r="V362" s="94"/>
      <c r="W362" s="94"/>
      <c r="X362" s="94"/>
      <c r="Y362" s="94"/>
      <c r="Z362" s="94"/>
      <c r="AA362" s="94"/>
      <c r="AB362" s="94"/>
      <c r="AC362" s="94"/>
      <c r="AD362" s="94"/>
      <c r="AE362" s="94"/>
      <c r="AF362" s="94"/>
      <c r="AG362" s="94"/>
      <c r="AH362" s="94"/>
      <c r="AI362" s="94"/>
      <c r="AJ362" s="94"/>
      <c r="AK362" s="94"/>
    </row>
    <row r="363" spans="1:40" ht="12.75" customHeight="1">
      <c r="A363" s="24"/>
      <c r="B363" s="24"/>
      <c r="C363" s="24"/>
      <c r="D363" s="24"/>
      <c r="E363" s="24"/>
      <c r="F363" s="24"/>
      <c r="G363" s="24"/>
      <c r="H363" s="24"/>
      <c r="I363" s="88" t="s">
        <v>1073</v>
      </c>
      <c r="J363" s="88"/>
      <c r="K363" s="88"/>
      <c r="L363" s="88"/>
      <c r="M363" s="88"/>
      <c r="N363" s="88"/>
      <c r="O363" s="88"/>
      <c r="P363" s="24"/>
      <c r="Q363" s="24"/>
      <c r="R363" s="24"/>
      <c r="S363" s="24"/>
      <c r="T363" s="24"/>
      <c r="U363" s="24"/>
      <c r="V363" s="24"/>
      <c r="W363" s="24"/>
      <c r="X363" s="24"/>
      <c r="Y363" s="24"/>
      <c r="Z363" s="24"/>
      <c r="AA363" s="24"/>
      <c r="AB363" s="24"/>
      <c r="AC363" s="24"/>
      <c r="AD363" s="24"/>
      <c r="AE363" s="24"/>
      <c r="AF363" s="24"/>
      <c r="AG363" s="24"/>
      <c r="AH363" s="24"/>
      <c r="AI363" s="24"/>
      <c r="AJ363" s="24"/>
      <c r="AK363" s="24"/>
    </row>
    <row r="364" spans="1:40" ht="12.75" customHeight="1">
      <c r="A364" s="24"/>
      <c r="B364" s="24"/>
      <c r="C364" s="24"/>
      <c r="D364" s="24"/>
      <c r="E364" s="24"/>
      <c r="F364" s="24"/>
      <c r="G364" s="24"/>
      <c r="H364" s="24"/>
      <c r="I364" s="88" t="s">
        <v>1143</v>
      </c>
      <c r="J364" s="88"/>
      <c r="K364" s="88"/>
      <c r="L364" s="88"/>
      <c r="M364" s="88"/>
      <c r="N364" s="88"/>
      <c r="O364" s="88"/>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89"/>
      <c r="AM364" s="89"/>
      <c r="AN364" s="89"/>
    </row>
    <row r="365" spans="1:40" ht="12.75" customHeight="1">
      <c r="A365" s="24"/>
      <c r="B365" s="24"/>
      <c r="C365" s="24"/>
      <c r="D365" s="24"/>
      <c r="E365" s="24"/>
      <c r="F365" s="24"/>
      <c r="G365" s="24"/>
      <c r="H365" s="24"/>
      <c r="I365" s="88" t="s">
        <v>1144</v>
      </c>
      <c r="J365" s="88"/>
      <c r="K365" s="88"/>
      <c r="L365" s="88"/>
      <c r="M365" s="88"/>
      <c r="N365" s="88"/>
      <c r="O365" s="88"/>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89"/>
      <c r="AM365" s="89"/>
      <c r="AN365" s="89"/>
    </row>
    <row r="366" spans="1:40" ht="12.75" customHeight="1">
      <c r="A366" s="24"/>
      <c r="B366" s="88" t="s">
        <v>1089</v>
      </c>
      <c r="C366" s="24"/>
      <c r="D366" s="24"/>
      <c r="E366" s="24"/>
      <c r="F366" s="24"/>
      <c r="G366" s="24"/>
      <c r="H366" s="24"/>
      <c r="I366" s="88" t="s">
        <v>1145</v>
      </c>
      <c r="J366" s="88"/>
      <c r="K366" s="88"/>
      <c r="L366" s="88"/>
      <c r="M366" s="88"/>
      <c r="N366" s="88"/>
      <c r="O366" s="88"/>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89"/>
      <c r="AM366" s="89"/>
      <c r="AN366" s="89"/>
    </row>
    <row r="367" spans="1:40" ht="12.75" customHeight="1">
      <c r="A367" s="24"/>
      <c r="B367" s="88" t="s">
        <v>1100</v>
      </c>
      <c r="C367" s="88"/>
      <c r="D367" s="88"/>
      <c r="E367" s="88"/>
      <c r="F367" s="88"/>
      <c r="G367" s="88"/>
      <c r="H367" s="88"/>
      <c r="I367" s="88" t="s">
        <v>1102</v>
      </c>
      <c r="J367" s="88"/>
      <c r="K367" s="88"/>
      <c r="L367" s="88"/>
      <c r="M367" s="88"/>
      <c r="N367" s="88"/>
      <c r="O367" s="88"/>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89"/>
      <c r="AM367" s="89"/>
      <c r="AN367" s="89"/>
    </row>
    <row r="368" spans="1:40" ht="12.75" customHeight="1">
      <c r="A368" s="24"/>
      <c r="B368" s="88" t="s">
        <v>1136</v>
      </c>
      <c r="C368" s="88"/>
      <c r="D368" s="88"/>
      <c r="E368" s="88"/>
      <c r="F368" s="88"/>
      <c r="G368" s="88"/>
      <c r="H368" s="88"/>
      <c r="I368" s="88" t="s">
        <v>1103</v>
      </c>
      <c r="J368" s="88"/>
      <c r="K368" s="88"/>
      <c r="L368" s="88"/>
      <c r="M368" s="88"/>
      <c r="N368" s="88"/>
      <c r="O368" s="88"/>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89"/>
      <c r="AM368" s="89"/>
      <c r="AN368" s="89"/>
    </row>
    <row r="369" spans="1:40" ht="12.75" customHeight="1">
      <c r="A369" s="24"/>
      <c r="B369" s="88" t="s">
        <v>1137</v>
      </c>
      <c r="C369" s="88"/>
      <c r="D369" s="88"/>
      <c r="E369" s="88"/>
      <c r="F369" s="88"/>
      <c r="G369" s="88"/>
      <c r="H369" s="88"/>
      <c r="I369" s="88" t="s">
        <v>1146</v>
      </c>
      <c r="J369" s="88"/>
      <c r="K369" s="88"/>
      <c r="L369" s="88"/>
      <c r="M369" s="88"/>
      <c r="N369" s="88"/>
      <c r="O369" s="88"/>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89"/>
      <c r="AM369" s="89"/>
      <c r="AN369" s="89"/>
    </row>
    <row r="370" spans="1:40" ht="12.75" customHeight="1">
      <c r="A370" s="24"/>
      <c r="B370" s="88" t="s">
        <v>1138</v>
      </c>
      <c r="C370" s="88"/>
      <c r="D370" s="88"/>
      <c r="E370" s="88"/>
      <c r="F370" s="88"/>
      <c r="G370" s="88"/>
      <c r="H370" s="88"/>
      <c r="I370" s="88" t="s">
        <v>1147</v>
      </c>
      <c r="J370" s="88"/>
      <c r="K370" s="88"/>
      <c r="L370" s="88"/>
      <c r="M370" s="88"/>
      <c r="N370" s="88"/>
      <c r="O370" s="88"/>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89"/>
      <c r="AM370" s="89"/>
      <c r="AN370" s="89"/>
    </row>
    <row r="371" spans="1:40" ht="12.75" customHeight="1">
      <c r="A371" s="24"/>
      <c r="B371" s="87" t="s">
        <v>1139</v>
      </c>
      <c r="C371" s="88"/>
      <c r="D371" s="88"/>
      <c r="E371" s="88"/>
      <c r="F371" s="88"/>
      <c r="G371" s="88"/>
      <c r="H371" s="88"/>
      <c r="I371" s="88" t="s">
        <v>1141</v>
      </c>
      <c r="J371" s="88"/>
      <c r="K371" s="88"/>
      <c r="L371" s="88"/>
      <c r="M371" s="88"/>
      <c r="N371" s="88"/>
      <c r="O371" s="88"/>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89"/>
      <c r="AM371" s="89"/>
      <c r="AN371" s="89"/>
    </row>
    <row r="372" spans="1:40" ht="12.75" customHeight="1">
      <c r="A372" s="24"/>
      <c r="B372" s="88" t="s">
        <v>1140</v>
      </c>
      <c r="C372" s="90"/>
      <c r="D372" s="90"/>
      <c r="E372" s="492"/>
      <c r="F372" s="90"/>
      <c r="G372" s="24"/>
      <c r="H372" s="24"/>
      <c r="I372" s="88"/>
      <c r="J372" s="88"/>
      <c r="K372" s="24"/>
      <c r="L372" s="24"/>
      <c r="M372" s="24"/>
      <c r="N372" s="24"/>
      <c r="O372" s="24"/>
      <c r="P372" s="24"/>
      <c r="Q372" s="24"/>
      <c r="R372" s="24"/>
      <c r="S372" s="24"/>
      <c r="T372" s="24"/>
      <c r="U372" s="24"/>
      <c r="V372" s="24"/>
      <c r="W372" s="24"/>
      <c r="X372" s="24"/>
      <c r="Y372" s="24"/>
      <c r="Z372" s="24"/>
      <c r="AA372" s="24"/>
      <c r="AB372" s="24"/>
      <c r="AC372" s="24"/>
      <c r="AD372" s="24"/>
      <c r="AE372" s="1312"/>
      <c r="AF372" s="1312"/>
      <c r="AG372" s="1312"/>
      <c r="AH372" s="1312"/>
      <c r="AI372" s="47"/>
      <c r="AJ372" s="47"/>
      <c r="AK372" s="47"/>
      <c r="AL372" s="89"/>
      <c r="AM372" s="89"/>
      <c r="AN372" s="89"/>
    </row>
    <row r="373" spans="1:40" ht="15" customHeight="1">
      <c r="A373" s="89"/>
      <c r="B373" s="91"/>
      <c r="C373" s="92"/>
      <c r="D373" s="92"/>
      <c r="E373" s="92"/>
      <c r="F373" s="93"/>
      <c r="G373" s="93"/>
      <c r="H373" s="93"/>
      <c r="I373" s="93"/>
      <c r="J373" s="93"/>
      <c r="K373" s="93"/>
      <c r="L373" s="93"/>
      <c r="M373" s="93"/>
      <c r="N373" s="93"/>
      <c r="O373" s="93"/>
      <c r="P373" s="93"/>
      <c r="Q373" s="93"/>
      <c r="R373" s="93"/>
      <c r="S373" s="93"/>
      <c r="T373" s="89"/>
      <c r="U373" s="89"/>
      <c r="V373" s="89"/>
      <c r="AB373" s="89"/>
      <c r="AC373" s="89"/>
      <c r="AD373" s="89"/>
      <c r="AE373" s="89"/>
      <c r="AF373" s="89"/>
      <c r="AG373" s="89"/>
      <c r="AH373" s="89"/>
      <c r="AI373" s="89"/>
      <c r="AJ373" s="89"/>
      <c r="AK373" s="89"/>
    </row>
    <row r="374" spans="1:40" ht="15" customHeight="1"/>
    <row r="375" spans="1:40" ht="15" customHeight="1"/>
    <row r="376" spans="1:40" ht="15" customHeight="1"/>
    <row r="377" spans="1:40" ht="15" customHeight="1"/>
    <row r="378" spans="1:40" ht="15" customHeight="1"/>
    <row r="379" spans="1:40" ht="15" customHeight="1"/>
    <row r="380" spans="1:40" ht="15" customHeight="1"/>
    <row r="381" spans="1:40" ht="15" customHeight="1"/>
    <row r="382" spans="1:40" ht="26.25" customHeight="1"/>
    <row r="383" spans="1:40" ht="26.25" customHeight="1"/>
    <row r="384" spans="1:40"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sheetData>
  <sheetProtection sheet="1" formatCells="0" formatColumns="0" formatRows="0" insertColumns="0" insertRows="0" deleteColumns="0" deleteRows="0"/>
  <mergeCells count="1656">
    <mergeCell ref="Q10:AJ10"/>
    <mergeCell ref="AI335:AK337"/>
    <mergeCell ref="AI338:AK340"/>
    <mergeCell ref="AI341:AK343"/>
    <mergeCell ref="AI344:AK346"/>
    <mergeCell ref="AI347:AK349"/>
    <mergeCell ref="AI350:AK352"/>
    <mergeCell ref="AI353:AK355"/>
    <mergeCell ref="AI356:AK358"/>
    <mergeCell ref="AI359:AK361"/>
    <mergeCell ref="AI273:AK275"/>
    <mergeCell ref="AI276:AK278"/>
    <mergeCell ref="AI279:AK281"/>
    <mergeCell ref="AI282:AK284"/>
    <mergeCell ref="AI285:AK287"/>
    <mergeCell ref="AI288:AK290"/>
    <mergeCell ref="AI302:AK304"/>
    <mergeCell ref="AI305:AK307"/>
    <mergeCell ref="AI308:AK310"/>
    <mergeCell ref="AI311:AK313"/>
    <mergeCell ref="AI314:AK316"/>
    <mergeCell ref="AI317:AK319"/>
    <mergeCell ref="AI320:AK322"/>
    <mergeCell ref="AI323:AK325"/>
    <mergeCell ref="AI326:AK328"/>
    <mergeCell ref="AI329:AK331"/>
    <mergeCell ref="AI332:AK334"/>
    <mergeCell ref="AI211:AK213"/>
    <mergeCell ref="AI214:AK216"/>
    <mergeCell ref="AI217:AK219"/>
    <mergeCell ref="AI231:AK233"/>
    <mergeCell ref="AI234:AK236"/>
    <mergeCell ref="AI237:AK239"/>
    <mergeCell ref="AI240:AK242"/>
    <mergeCell ref="AI243:AK245"/>
    <mergeCell ref="AI246:AK248"/>
    <mergeCell ref="AI249:AK251"/>
    <mergeCell ref="AI252:AK254"/>
    <mergeCell ref="AI255:AK257"/>
    <mergeCell ref="AI258:AK260"/>
    <mergeCell ref="AI261:AK263"/>
    <mergeCell ref="AI264:AK266"/>
    <mergeCell ref="AI267:AK269"/>
    <mergeCell ref="AI270:AK272"/>
    <mergeCell ref="AI160:AK162"/>
    <mergeCell ref="AI163:AK165"/>
    <mergeCell ref="AI166:AK168"/>
    <mergeCell ref="AI169:AK171"/>
    <mergeCell ref="AI172:AK174"/>
    <mergeCell ref="AI175:AK177"/>
    <mergeCell ref="AI178:AK180"/>
    <mergeCell ref="AI181:AK183"/>
    <mergeCell ref="AI184:AK186"/>
    <mergeCell ref="AI187:AK189"/>
    <mergeCell ref="AI190:AK192"/>
    <mergeCell ref="AI193:AK195"/>
    <mergeCell ref="AI196:AK198"/>
    <mergeCell ref="AI199:AK201"/>
    <mergeCell ref="AI202:AK204"/>
    <mergeCell ref="AI205:AK207"/>
    <mergeCell ref="AI208:AK210"/>
    <mergeCell ref="AI89:AK91"/>
    <mergeCell ref="AI92:AK94"/>
    <mergeCell ref="AI95:AK97"/>
    <mergeCell ref="AI98:AK100"/>
    <mergeCell ref="AI101:AK103"/>
    <mergeCell ref="AI104:AK106"/>
    <mergeCell ref="AI107:AK109"/>
    <mergeCell ref="AI110:AK112"/>
    <mergeCell ref="AI113:AK115"/>
    <mergeCell ref="AI116:AK118"/>
    <mergeCell ref="AI119:AK121"/>
    <mergeCell ref="AI122:AK124"/>
    <mergeCell ref="AI125:AK127"/>
    <mergeCell ref="AI128:AK130"/>
    <mergeCell ref="AI131:AK133"/>
    <mergeCell ref="AI134:AK136"/>
    <mergeCell ref="AI137:AK139"/>
    <mergeCell ref="AI72:AK74"/>
    <mergeCell ref="AI75:AK77"/>
    <mergeCell ref="AI24:AK26"/>
    <mergeCell ref="AI27:AK29"/>
    <mergeCell ref="AI30:AK32"/>
    <mergeCell ref="AI33:AK35"/>
    <mergeCell ref="AI36:AK38"/>
    <mergeCell ref="AI39:AK41"/>
    <mergeCell ref="AI42:AK44"/>
    <mergeCell ref="AI45:AK47"/>
    <mergeCell ref="AI48:AK50"/>
    <mergeCell ref="AI51:AK53"/>
    <mergeCell ref="AI54:AK56"/>
    <mergeCell ref="AI57:AK59"/>
    <mergeCell ref="AI60:AK62"/>
    <mergeCell ref="AI63:AK65"/>
    <mergeCell ref="AI66:AK68"/>
    <mergeCell ref="M12:M13"/>
    <mergeCell ref="M14:M15"/>
    <mergeCell ref="M16:M17"/>
    <mergeCell ref="AI12:AK17"/>
    <mergeCell ref="Y1:AA2"/>
    <mergeCell ref="AC3:AK3"/>
    <mergeCell ref="Y3:AB3"/>
    <mergeCell ref="X8:AJ8"/>
    <mergeCell ref="X9:AJ9"/>
    <mergeCell ref="AB1:AK2"/>
    <mergeCell ref="AI18:AK20"/>
    <mergeCell ref="AI21:AK23"/>
    <mergeCell ref="AC249:AH251"/>
    <mergeCell ref="AC252:AH254"/>
    <mergeCell ref="AC234:AH236"/>
    <mergeCell ref="M235:M236"/>
    <mergeCell ref="N231:R236"/>
    <mergeCell ref="S231:W236"/>
    <mergeCell ref="X231:AB236"/>
    <mergeCell ref="X208:AB213"/>
    <mergeCell ref="AC208:AH210"/>
    <mergeCell ref="M218:M219"/>
    <mergeCell ref="N214:R219"/>
    <mergeCell ref="S214:W219"/>
    <mergeCell ref="X214:AB219"/>
    <mergeCell ref="X202:AB207"/>
    <mergeCell ref="AC202:AH204"/>
    <mergeCell ref="M204:M205"/>
    <mergeCell ref="AI140:AK142"/>
    <mergeCell ref="AI143:AK145"/>
    <mergeCell ref="AI146:AK148"/>
    <mergeCell ref="AI69:AK71"/>
    <mergeCell ref="N356:R361"/>
    <mergeCell ref="S356:W361"/>
    <mergeCell ref="AC255:AH257"/>
    <mergeCell ref="AC282:AH284"/>
    <mergeCell ref="AC231:AH233"/>
    <mergeCell ref="AC187:AH189"/>
    <mergeCell ref="AE159:AH159"/>
    <mergeCell ref="AC66:AH68"/>
    <mergeCell ref="AC98:AH100"/>
    <mergeCell ref="AC196:AH198"/>
    <mergeCell ref="AC199:AH201"/>
    <mergeCell ref="AC169:AH171"/>
    <mergeCell ref="AC116:AH118"/>
    <mergeCell ref="AC101:AH103"/>
    <mergeCell ref="C3:X3"/>
    <mergeCell ref="AE372:AH372"/>
    <mergeCell ref="AC359:AH361"/>
    <mergeCell ref="AC305:AH307"/>
    <mergeCell ref="AE230:AH230"/>
    <mergeCell ref="AE301:AH301"/>
    <mergeCell ref="AC211:AH213"/>
    <mergeCell ref="AC258:AH260"/>
    <mergeCell ref="AC193:AH195"/>
    <mergeCell ref="AC205:AH207"/>
    <mergeCell ref="AC270:AH272"/>
    <mergeCell ref="AC273:AH275"/>
    <mergeCell ref="AC276:AH278"/>
    <mergeCell ref="X356:AB361"/>
    <mergeCell ref="AC356:AH358"/>
    <mergeCell ref="M358:M359"/>
    <mergeCell ref="G356:G358"/>
    <mergeCell ref="H356:H358"/>
    <mergeCell ref="AC353:AH355"/>
    <mergeCell ref="N350:R355"/>
    <mergeCell ref="S350:W355"/>
    <mergeCell ref="X350:AB355"/>
    <mergeCell ref="AC350:AH352"/>
    <mergeCell ref="K341:K343"/>
    <mergeCell ref="AC341:AH343"/>
    <mergeCell ref="L342:L343"/>
    <mergeCell ref="M342:M343"/>
    <mergeCell ref="N344:R349"/>
    <mergeCell ref="S344:W349"/>
    <mergeCell ref="X344:AB349"/>
    <mergeCell ref="AC344:AH346"/>
    <mergeCell ref="AC347:AH349"/>
    <mergeCell ref="L346:L347"/>
    <mergeCell ref="M346:M347"/>
    <mergeCell ref="L348:L349"/>
    <mergeCell ref="M348:M349"/>
    <mergeCell ref="L344:L345"/>
    <mergeCell ref="M344:M345"/>
    <mergeCell ref="A356:A361"/>
    <mergeCell ref="B356:B357"/>
    <mergeCell ref="C356:C361"/>
    <mergeCell ref="D356:D361"/>
    <mergeCell ref="E356:E358"/>
    <mergeCell ref="F356:F358"/>
    <mergeCell ref="M350:M351"/>
    <mergeCell ref="E359:E361"/>
    <mergeCell ref="F359:F361"/>
    <mergeCell ref="G353:G355"/>
    <mergeCell ref="H353:H355"/>
    <mergeCell ref="I353:I355"/>
    <mergeCell ref="K353:K355"/>
    <mergeCell ref="G359:G361"/>
    <mergeCell ref="H359:H361"/>
    <mergeCell ref="I359:I361"/>
    <mergeCell ref="J350:J355"/>
    <mergeCell ref="K350:K352"/>
    <mergeCell ref="L354:L355"/>
    <mergeCell ref="K359:K361"/>
    <mergeCell ref="L360:L361"/>
    <mergeCell ref="M360:M361"/>
    <mergeCell ref="M356:M357"/>
    <mergeCell ref="L352:L353"/>
    <mergeCell ref="M352:M353"/>
    <mergeCell ref="E353:E355"/>
    <mergeCell ref="F353:F355"/>
    <mergeCell ref="H350:H352"/>
    <mergeCell ref="I350:I352"/>
    <mergeCell ref="A350:A355"/>
    <mergeCell ref="B350:B351"/>
    <mergeCell ref="C350:C355"/>
    <mergeCell ref="A338:A343"/>
    <mergeCell ref="B338:B339"/>
    <mergeCell ref="C338:C343"/>
    <mergeCell ref="D338:D343"/>
    <mergeCell ref="E338:E340"/>
    <mergeCell ref="F338:F340"/>
    <mergeCell ref="E341:E343"/>
    <mergeCell ref="F341:F343"/>
    <mergeCell ref="D350:D355"/>
    <mergeCell ref="E350:E352"/>
    <mergeCell ref="F350:F352"/>
    <mergeCell ref="G347:G349"/>
    <mergeCell ref="H347:H349"/>
    <mergeCell ref="I347:I349"/>
    <mergeCell ref="K347:K349"/>
    <mergeCell ref="M354:M355"/>
    <mergeCell ref="L350:L351"/>
    <mergeCell ref="G350:G352"/>
    <mergeCell ref="A344:A349"/>
    <mergeCell ref="B344:B345"/>
    <mergeCell ref="C344:C349"/>
    <mergeCell ref="D344:D349"/>
    <mergeCell ref="E344:E346"/>
    <mergeCell ref="F344:F346"/>
    <mergeCell ref="E347:E349"/>
    <mergeCell ref="F347:F349"/>
    <mergeCell ref="G344:G346"/>
    <mergeCell ref="H344:H346"/>
    <mergeCell ref="I344:I346"/>
    <mergeCell ref="J344:J349"/>
    <mergeCell ref="K344:K346"/>
    <mergeCell ref="B346:B347"/>
    <mergeCell ref="N332:R337"/>
    <mergeCell ref="S332:W337"/>
    <mergeCell ref="X332:AB337"/>
    <mergeCell ref="AC332:AH334"/>
    <mergeCell ref="AC335:AH337"/>
    <mergeCell ref="M336:M337"/>
    <mergeCell ref="G332:G334"/>
    <mergeCell ref="H332:H334"/>
    <mergeCell ref="I332:I334"/>
    <mergeCell ref="J332:J337"/>
    <mergeCell ref="K332:K334"/>
    <mergeCell ref="L332:L333"/>
    <mergeCell ref="M338:M339"/>
    <mergeCell ref="N338:R343"/>
    <mergeCell ref="S338:W343"/>
    <mergeCell ref="X338:AB343"/>
    <mergeCell ref="AC338:AH340"/>
    <mergeCell ref="M340:M341"/>
    <mergeCell ref="G338:G340"/>
    <mergeCell ref="H338:H340"/>
    <mergeCell ref="I338:I340"/>
    <mergeCell ref="J338:J343"/>
    <mergeCell ref="K338:K340"/>
    <mergeCell ref="L338:L339"/>
    <mergeCell ref="L340:L341"/>
    <mergeCell ref="G341:G343"/>
    <mergeCell ref="H341:H343"/>
    <mergeCell ref="I341:I343"/>
    <mergeCell ref="H335:H337"/>
    <mergeCell ref="I335:I337"/>
    <mergeCell ref="K335:K337"/>
    <mergeCell ref="L336:L337"/>
    <mergeCell ref="A332:A337"/>
    <mergeCell ref="B332:B333"/>
    <mergeCell ref="C332:C337"/>
    <mergeCell ref="D332:D337"/>
    <mergeCell ref="E332:E334"/>
    <mergeCell ref="F332:F334"/>
    <mergeCell ref="A326:A331"/>
    <mergeCell ref="B326:B327"/>
    <mergeCell ref="C326:C331"/>
    <mergeCell ref="D326:D331"/>
    <mergeCell ref="E326:E328"/>
    <mergeCell ref="F326:F328"/>
    <mergeCell ref="E329:E331"/>
    <mergeCell ref="F329:F331"/>
    <mergeCell ref="M326:M327"/>
    <mergeCell ref="N326:R331"/>
    <mergeCell ref="M328:M329"/>
    <mergeCell ref="G326:G328"/>
    <mergeCell ref="H326:H328"/>
    <mergeCell ref="I326:I328"/>
    <mergeCell ref="J326:J331"/>
    <mergeCell ref="K326:K328"/>
    <mergeCell ref="L326:L327"/>
    <mergeCell ref="L328:L329"/>
    <mergeCell ref="G329:G331"/>
    <mergeCell ref="H329:H331"/>
    <mergeCell ref="I329:I331"/>
    <mergeCell ref="L334:L335"/>
    <mergeCell ref="M334:M335"/>
    <mergeCell ref="E335:E337"/>
    <mergeCell ref="F335:F337"/>
    <mergeCell ref="G335:G337"/>
    <mergeCell ref="C314:C319"/>
    <mergeCell ref="D314:D319"/>
    <mergeCell ref="E314:E316"/>
    <mergeCell ref="F314:F316"/>
    <mergeCell ref="L324:L325"/>
    <mergeCell ref="M324:M325"/>
    <mergeCell ref="N320:R325"/>
    <mergeCell ref="S320:W325"/>
    <mergeCell ref="X320:AB325"/>
    <mergeCell ref="K320:K322"/>
    <mergeCell ref="K329:K331"/>
    <mergeCell ref="AC329:AH331"/>
    <mergeCell ref="L330:L331"/>
    <mergeCell ref="M330:M331"/>
    <mergeCell ref="S326:W331"/>
    <mergeCell ref="X326:AB331"/>
    <mergeCell ref="AC326:AH328"/>
    <mergeCell ref="L322:L323"/>
    <mergeCell ref="M322:M323"/>
    <mergeCell ref="E323:E325"/>
    <mergeCell ref="F323:F325"/>
    <mergeCell ref="H320:H322"/>
    <mergeCell ref="I320:I322"/>
    <mergeCell ref="J320:J325"/>
    <mergeCell ref="G323:G325"/>
    <mergeCell ref="L320:L321"/>
    <mergeCell ref="M320:M321"/>
    <mergeCell ref="AC320:AH322"/>
    <mergeCell ref="AC317:AH319"/>
    <mergeCell ref="L318:L319"/>
    <mergeCell ref="M318:M319"/>
    <mergeCell ref="X314:AB319"/>
    <mergeCell ref="S302:W307"/>
    <mergeCell ref="X302:AB307"/>
    <mergeCell ref="AC302:AH304"/>
    <mergeCell ref="G302:G304"/>
    <mergeCell ref="H302:H304"/>
    <mergeCell ref="I302:I304"/>
    <mergeCell ref="J302:J307"/>
    <mergeCell ref="A320:A325"/>
    <mergeCell ref="B320:B321"/>
    <mergeCell ref="C320:C325"/>
    <mergeCell ref="D320:D325"/>
    <mergeCell ref="E320:E322"/>
    <mergeCell ref="F320:F322"/>
    <mergeCell ref="G320:G322"/>
    <mergeCell ref="H323:H325"/>
    <mergeCell ref="I323:I325"/>
    <mergeCell ref="K323:K325"/>
    <mergeCell ref="AC323:AH325"/>
    <mergeCell ref="AC314:AH316"/>
    <mergeCell ref="L316:L317"/>
    <mergeCell ref="M316:M317"/>
    <mergeCell ref="E317:E319"/>
    <mergeCell ref="F317:F319"/>
    <mergeCell ref="G317:G319"/>
    <mergeCell ref="H317:H319"/>
    <mergeCell ref="I317:I319"/>
    <mergeCell ref="K314:K316"/>
    <mergeCell ref="L314:L315"/>
    <mergeCell ref="M314:M315"/>
    <mergeCell ref="N314:R319"/>
    <mergeCell ref="S314:W319"/>
    <mergeCell ref="A314:A319"/>
    <mergeCell ref="K311:K313"/>
    <mergeCell ref="AC311:AH313"/>
    <mergeCell ref="L312:L313"/>
    <mergeCell ref="M312:M313"/>
    <mergeCell ref="N308:R313"/>
    <mergeCell ref="S308:W313"/>
    <mergeCell ref="X308:AB313"/>
    <mergeCell ref="AC308:AH310"/>
    <mergeCell ref="L310:L311"/>
    <mergeCell ref="M310:M311"/>
    <mergeCell ref="F311:F313"/>
    <mergeCell ref="H308:H310"/>
    <mergeCell ref="I308:I310"/>
    <mergeCell ref="J308:J313"/>
    <mergeCell ref="I311:I313"/>
    <mergeCell ref="K317:K319"/>
    <mergeCell ref="J314:J319"/>
    <mergeCell ref="L308:L309"/>
    <mergeCell ref="M308:M309"/>
    <mergeCell ref="AC243:AH245"/>
    <mergeCell ref="AC246:AH248"/>
    <mergeCell ref="L243:L244"/>
    <mergeCell ref="I273:I275"/>
    <mergeCell ref="J273:J278"/>
    <mergeCell ref="K273:K275"/>
    <mergeCell ref="G276:G278"/>
    <mergeCell ref="S267:W272"/>
    <mergeCell ref="G258:G260"/>
    <mergeCell ref="AC261:AH263"/>
    <mergeCell ref="H267:H269"/>
    <mergeCell ref="I267:I269"/>
    <mergeCell ref="N267:R272"/>
    <mergeCell ref="X267:AB272"/>
    <mergeCell ref="AC267:AH269"/>
    <mergeCell ref="X261:AB266"/>
    <mergeCell ref="N261:R266"/>
    <mergeCell ref="AC264:AH266"/>
    <mergeCell ref="M265:M266"/>
    <mergeCell ref="H264:H266"/>
    <mergeCell ref="N273:R278"/>
    <mergeCell ref="S273:W278"/>
    <mergeCell ref="X273:AB278"/>
    <mergeCell ref="M275:M276"/>
    <mergeCell ref="M277:M278"/>
    <mergeCell ref="L273:L274"/>
    <mergeCell ref="L275:L276"/>
    <mergeCell ref="H276:H278"/>
    <mergeCell ref="I276:I278"/>
    <mergeCell ref="L277:L278"/>
    <mergeCell ref="H273:H275"/>
    <mergeCell ref="L261:L262"/>
    <mergeCell ref="K305:K307"/>
    <mergeCell ref="G305:G307"/>
    <mergeCell ref="H305:H307"/>
    <mergeCell ref="I305:I307"/>
    <mergeCell ref="L304:L305"/>
    <mergeCell ref="M304:M305"/>
    <mergeCell ref="N255:R260"/>
    <mergeCell ref="J255:J260"/>
    <mergeCell ref="K270:K272"/>
    <mergeCell ref="AC285:AH287"/>
    <mergeCell ref="AC288:AH290"/>
    <mergeCell ref="M285:M286"/>
    <mergeCell ref="N285:R290"/>
    <mergeCell ref="S261:W266"/>
    <mergeCell ref="I264:I266"/>
    <mergeCell ref="S279:W284"/>
    <mergeCell ref="S285:W290"/>
    <mergeCell ref="S255:W260"/>
    <mergeCell ref="X255:AB260"/>
    <mergeCell ref="K288:K290"/>
    <mergeCell ref="K282:K284"/>
    <mergeCell ref="N279:R284"/>
    <mergeCell ref="X285:AB290"/>
    <mergeCell ref="L285:L286"/>
    <mergeCell ref="L287:L288"/>
    <mergeCell ref="M287:M288"/>
    <mergeCell ref="J267:J272"/>
    <mergeCell ref="K267:K269"/>
    <mergeCell ref="L267:L268"/>
    <mergeCell ref="M273:M274"/>
    <mergeCell ref="X279:AB284"/>
    <mergeCell ref="N302:R307"/>
    <mergeCell ref="X237:AB242"/>
    <mergeCell ref="X249:AB254"/>
    <mergeCell ref="M249:M250"/>
    <mergeCell ref="B245:B246"/>
    <mergeCell ref="B247:B248"/>
    <mergeCell ref="N249:R254"/>
    <mergeCell ref="S249:W254"/>
    <mergeCell ref="M257:M258"/>
    <mergeCell ref="H255:H257"/>
    <mergeCell ref="G255:G257"/>
    <mergeCell ref="M253:M254"/>
    <mergeCell ref="L255:L256"/>
    <mergeCell ref="L249:L250"/>
    <mergeCell ref="B239:B240"/>
    <mergeCell ref="M259:M260"/>
    <mergeCell ref="I255:I257"/>
    <mergeCell ref="F258:F260"/>
    <mergeCell ref="E249:E251"/>
    <mergeCell ref="F249:F251"/>
    <mergeCell ref="E252:E254"/>
    <mergeCell ref="F252:F254"/>
    <mergeCell ref="G252:G254"/>
    <mergeCell ref="M251:M252"/>
    <mergeCell ref="K240:K242"/>
    <mergeCell ref="H240:H242"/>
    <mergeCell ref="I240:I242"/>
    <mergeCell ref="S243:W248"/>
    <mergeCell ref="X243:AB248"/>
    <mergeCell ref="L247:L248"/>
    <mergeCell ref="M247:M248"/>
    <mergeCell ref="K243:K245"/>
    <mergeCell ref="M243:M244"/>
    <mergeCell ref="N184:R189"/>
    <mergeCell ref="S184:W189"/>
    <mergeCell ref="K184:K186"/>
    <mergeCell ref="M212:M213"/>
    <mergeCell ref="M196:M197"/>
    <mergeCell ref="S196:W201"/>
    <mergeCell ref="L206:L207"/>
    <mergeCell ref="M206:M207"/>
    <mergeCell ref="L196:L197"/>
    <mergeCell ref="N196:R201"/>
    <mergeCell ref="L198:L199"/>
    <mergeCell ref="M198:M199"/>
    <mergeCell ref="E199:E201"/>
    <mergeCell ref="N202:R207"/>
    <mergeCell ref="S202:W207"/>
    <mergeCell ref="G202:G204"/>
    <mergeCell ref="N208:R213"/>
    <mergeCell ref="S208:W213"/>
    <mergeCell ref="H202:H204"/>
    <mergeCell ref="I202:I204"/>
    <mergeCell ref="J202:J207"/>
    <mergeCell ref="K202:K204"/>
    <mergeCell ref="L202:L203"/>
    <mergeCell ref="M202:M203"/>
    <mergeCell ref="L208:L209"/>
    <mergeCell ref="M208:M209"/>
    <mergeCell ref="K199:K201"/>
    <mergeCell ref="L210:L211"/>
    <mergeCell ref="AC214:AH216"/>
    <mergeCell ref="X190:AB195"/>
    <mergeCell ref="AC190:AH192"/>
    <mergeCell ref="M192:M193"/>
    <mergeCell ref="G190:G192"/>
    <mergeCell ref="H190:H192"/>
    <mergeCell ref="I190:I192"/>
    <mergeCell ref="J190:J195"/>
    <mergeCell ref="K190:K192"/>
    <mergeCell ref="L190:L191"/>
    <mergeCell ref="L192:L193"/>
    <mergeCell ref="M214:M215"/>
    <mergeCell ref="L216:L217"/>
    <mergeCell ref="M216:M217"/>
    <mergeCell ref="AC217:AH219"/>
    <mergeCell ref="G214:G216"/>
    <mergeCell ref="X196:AB201"/>
    <mergeCell ref="M200:M201"/>
    <mergeCell ref="G196:G198"/>
    <mergeCell ref="H196:H198"/>
    <mergeCell ref="I196:I198"/>
    <mergeCell ref="K205:K207"/>
    <mergeCell ref="L218:L219"/>
    <mergeCell ref="H217:H219"/>
    <mergeCell ref="I217:I219"/>
    <mergeCell ref="K217:K219"/>
    <mergeCell ref="A184:A189"/>
    <mergeCell ref="B184:B185"/>
    <mergeCell ref="C184:C189"/>
    <mergeCell ref="D184:D189"/>
    <mergeCell ref="E184:E186"/>
    <mergeCell ref="F184:F186"/>
    <mergeCell ref="G184:G186"/>
    <mergeCell ref="AC178:AH180"/>
    <mergeCell ref="A178:A183"/>
    <mergeCell ref="C178:C183"/>
    <mergeCell ref="D178:D183"/>
    <mergeCell ref="E178:E180"/>
    <mergeCell ref="I175:I177"/>
    <mergeCell ref="K175:K177"/>
    <mergeCell ref="L176:L177"/>
    <mergeCell ref="L180:L181"/>
    <mergeCell ref="M180:M181"/>
    <mergeCell ref="E181:E183"/>
    <mergeCell ref="F181:F183"/>
    <mergeCell ref="G181:G183"/>
    <mergeCell ref="H181:H183"/>
    <mergeCell ref="I181:I183"/>
    <mergeCell ref="K178:K180"/>
    <mergeCell ref="L178:L179"/>
    <mergeCell ref="M178:M179"/>
    <mergeCell ref="M186:M187"/>
    <mergeCell ref="H187:H189"/>
    <mergeCell ref="I187:I189"/>
    <mergeCell ref="K187:K189"/>
    <mergeCell ref="S178:W183"/>
    <mergeCell ref="X184:AB189"/>
    <mergeCell ref="H184:H186"/>
    <mergeCell ref="N178:R183"/>
    <mergeCell ref="M194:M195"/>
    <mergeCell ref="K181:K183"/>
    <mergeCell ref="M190:M191"/>
    <mergeCell ref="N190:R195"/>
    <mergeCell ref="AC181:AH183"/>
    <mergeCell ref="L182:L183"/>
    <mergeCell ref="M182:M183"/>
    <mergeCell ref="X178:AB183"/>
    <mergeCell ref="AC184:AH186"/>
    <mergeCell ref="S190:W195"/>
    <mergeCell ref="A172:A177"/>
    <mergeCell ref="G175:G177"/>
    <mergeCell ref="H175:H177"/>
    <mergeCell ref="L172:L173"/>
    <mergeCell ref="AC166:AH168"/>
    <mergeCell ref="B160:B161"/>
    <mergeCell ref="L168:L169"/>
    <mergeCell ref="M168:M169"/>
    <mergeCell ref="E169:E171"/>
    <mergeCell ref="F169:F171"/>
    <mergeCell ref="G169:G171"/>
    <mergeCell ref="H169:H171"/>
    <mergeCell ref="I169:I171"/>
    <mergeCell ref="K166:K168"/>
    <mergeCell ref="L166:L167"/>
    <mergeCell ref="M166:M167"/>
    <mergeCell ref="A160:A165"/>
    <mergeCell ref="S166:W171"/>
    <mergeCell ref="X166:AB171"/>
    <mergeCell ref="K169:K171"/>
    <mergeCell ref="N172:R177"/>
    <mergeCell ref="S172:W177"/>
    <mergeCell ref="X172:AB177"/>
    <mergeCell ref="AC160:AH162"/>
    <mergeCell ref="AC172:AH174"/>
    <mergeCell ref="AC175:AH177"/>
    <mergeCell ref="M176:M177"/>
    <mergeCell ref="G172:G174"/>
    <mergeCell ref="H172:H174"/>
    <mergeCell ref="I172:I174"/>
    <mergeCell ref="J172:J177"/>
    <mergeCell ref="K172:K174"/>
    <mergeCell ref="N166:R171"/>
    <mergeCell ref="L162:L163"/>
    <mergeCell ref="M162:M163"/>
    <mergeCell ref="E163:E165"/>
    <mergeCell ref="F163:F165"/>
    <mergeCell ref="M145:M146"/>
    <mergeCell ref="AC146:AH148"/>
    <mergeCell ref="M147:M148"/>
    <mergeCell ref="AC163:AH165"/>
    <mergeCell ref="L164:L165"/>
    <mergeCell ref="M164:M165"/>
    <mergeCell ref="E166:E168"/>
    <mergeCell ref="F166:F168"/>
    <mergeCell ref="G166:G168"/>
    <mergeCell ref="H163:H165"/>
    <mergeCell ref="I163:I165"/>
    <mergeCell ref="F175:F177"/>
    <mergeCell ref="N137:R142"/>
    <mergeCell ref="F131:F133"/>
    <mergeCell ref="G131:G133"/>
    <mergeCell ref="H131:H133"/>
    <mergeCell ref="I131:I133"/>
    <mergeCell ref="I160:I162"/>
    <mergeCell ref="X137:AB142"/>
    <mergeCell ref="M143:M144"/>
    <mergeCell ref="N143:R148"/>
    <mergeCell ref="S143:W148"/>
    <mergeCell ref="X143:AB148"/>
    <mergeCell ref="AC143:AH145"/>
    <mergeCell ref="J143:J148"/>
    <mergeCell ref="K143:K145"/>
    <mergeCell ref="L143:L144"/>
    <mergeCell ref="L145:L146"/>
    <mergeCell ref="G146:G148"/>
    <mergeCell ref="H146:H148"/>
    <mergeCell ref="I146:I148"/>
    <mergeCell ref="K146:K148"/>
    <mergeCell ref="X131:AB136"/>
    <mergeCell ref="AC137:AH139"/>
    <mergeCell ref="N60:R65"/>
    <mergeCell ref="H63:H65"/>
    <mergeCell ref="I63:I65"/>
    <mergeCell ref="K63:K65"/>
    <mergeCell ref="M93:M94"/>
    <mergeCell ref="M68:M69"/>
    <mergeCell ref="M125:M126"/>
    <mergeCell ref="L70:L71"/>
    <mergeCell ref="F60:F62"/>
    <mergeCell ref="AC89:AH91"/>
    <mergeCell ref="E63:E65"/>
    <mergeCell ref="F63:F65"/>
    <mergeCell ref="G63:G65"/>
    <mergeCell ref="L139:L140"/>
    <mergeCell ref="M139:M140"/>
    <mergeCell ref="E140:E142"/>
    <mergeCell ref="F140:F142"/>
    <mergeCell ref="L131:L132"/>
    <mergeCell ref="M131:M132"/>
    <mergeCell ref="AC131:AH133"/>
    <mergeCell ref="AC134:AH136"/>
    <mergeCell ref="N89:R94"/>
    <mergeCell ref="AE88:AH88"/>
    <mergeCell ref="AC104:AH106"/>
    <mergeCell ref="AC107:AH109"/>
    <mergeCell ref="AC110:AH112"/>
    <mergeCell ref="M127:M128"/>
    <mergeCell ref="AC140:AH142"/>
    <mergeCell ref="S137:W142"/>
    <mergeCell ref="L133:L134"/>
    <mergeCell ref="M133:M134"/>
    <mergeCell ref="X66:AB71"/>
    <mergeCell ref="AC69:AH71"/>
    <mergeCell ref="F134:F136"/>
    <mergeCell ref="G134:G136"/>
    <mergeCell ref="H134:H136"/>
    <mergeCell ref="L135:L136"/>
    <mergeCell ref="M135:M136"/>
    <mergeCell ref="N131:R136"/>
    <mergeCell ref="AC122:AH124"/>
    <mergeCell ref="N95:R100"/>
    <mergeCell ref="M101:M102"/>
    <mergeCell ref="X107:AB112"/>
    <mergeCell ref="N107:R112"/>
    <mergeCell ref="S107:W112"/>
    <mergeCell ref="M121:M122"/>
    <mergeCell ref="K95:K97"/>
    <mergeCell ref="L95:L96"/>
    <mergeCell ref="K107:K109"/>
    <mergeCell ref="M89:M90"/>
    <mergeCell ref="N119:R124"/>
    <mergeCell ref="X119:AB124"/>
    <mergeCell ref="S131:W136"/>
    <mergeCell ref="X89:AB94"/>
    <mergeCell ref="K72:K74"/>
    <mergeCell ref="N72:R77"/>
    <mergeCell ref="L101:L102"/>
    <mergeCell ref="S119:W124"/>
    <mergeCell ref="X72:AB77"/>
    <mergeCell ref="X101:AB106"/>
    <mergeCell ref="M123:M124"/>
    <mergeCell ref="AC72:AH74"/>
    <mergeCell ref="K104:K106"/>
    <mergeCell ref="L105:L106"/>
    <mergeCell ref="S72:W77"/>
    <mergeCell ref="M99:M100"/>
    <mergeCell ref="L107:L108"/>
    <mergeCell ref="S95:W100"/>
    <mergeCell ref="M113:M114"/>
    <mergeCell ref="N113:R118"/>
    <mergeCell ref="S113:W118"/>
    <mergeCell ref="X113:AB118"/>
    <mergeCell ref="AC113:AH115"/>
    <mergeCell ref="AC119:AH121"/>
    <mergeCell ref="K113:K115"/>
    <mergeCell ref="L113:L114"/>
    <mergeCell ref="K116:K118"/>
    <mergeCell ref="L117:L118"/>
    <mergeCell ref="N101:R106"/>
    <mergeCell ref="S101:W106"/>
    <mergeCell ref="M74:M75"/>
    <mergeCell ref="M76:M77"/>
    <mergeCell ref="M91:M92"/>
    <mergeCell ref="AC92:AH94"/>
    <mergeCell ref="AC75:AH77"/>
    <mergeCell ref="X95:AB100"/>
    <mergeCell ref="AC54:AH56"/>
    <mergeCell ref="L54:L55"/>
    <mergeCell ref="M54:M55"/>
    <mergeCell ref="L56:L57"/>
    <mergeCell ref="E54:E56"/>
    <mergeCell ref="F54:F56"/>
    <mergeCell ref="G54:G56"/>
    <mergeCell ref="H54:H56"/>
    <mergeCell ref="J54:J59"/>
    <mergeCell ref="I57:I59"/>
    <mergeCell ref="M56:M57"/>
    <mergeCell ref="E57:E59"/>
    <mergeCell ref="F57:F59"/>
    <mergeCell ref="G57:G59"/>
    <mergeCell ref="M72:M73"/>
    <mergeCell ref="E72:E74"/>
    <mergeCell ref="G72:G74"/>
    <mergeCell ref="L72:L73"/>
    <mergeCell ref="X60:AB65"/>
    <mergeCell ref="J60:J65"/>
    <mergeCell ref="G60:G62"/>
    <mergeCell ref="AC60:AH62"/>
    <mergeCell ref="N54:R59"/>
    <mergeCell ref="AC57:AH59"/>
    <mergeCell ref="X54:AB59"/>
    <mergeCell ref="AC63:AH65"/>
    <mergeCell ref="L60:L61"/>
    <mergeCell ref="M60:M61"/>
    <mergeCell ref="L62:L63"/>
    <mergeCell ref="M62:M63"/>
    <mergeCell ref="L64:L65"/>
    <mergeCell ref="M64:M65"/>
    <mergeCell ref="N18:R23"/>
    <mergeCell ref="S18:W23"/>
    <mergeCell ref="H21:H23"/>
    <mergeCell ref="L20:L21"/>
    <mergeCell ref="M20:M21"/>
    <mergeCell ref="L22:L23"/>
    <mergeCell ref="M22:M23"/>
    <mergeCell ref="AC36:AH38"/>
    <mergeCell ref="M42:M43"/>
    <mergeCell ref="L44:L45"/>
    <mergeCell ref="AC48:AH50"/>
    <mergeCell ref="AC51:AH53"/>
    <mergeCell ref="AC39:AH41"/>
    <mergeCell ref="X48:AB53"/>
    <mergeCell ref="I39:I41"/>
    <mergeCell ref="E39:E41"/>
    <mergeCell ref="AC24:AH26"/>
    <mergeCell ref="S42:W47"/>
    <mergeCell ref="I27:I29"/>
    <mergeCell ref="K27:K29"/>
    <mergeCell ref="AC27:AH29"/>
    <mergeCell ref="G30:G32"/>
    <mergeCell ref="G45:G47"/>
    <mergeCell ref="H45:H47"/>
    <mergeCell ref="I45:I47"/>
    <mergeCell ref="M46:M47"/>
    <mergeCell ref="J30:J35"/>
    <mergeCell ref="K30:K32"/>
    <mergeCell ref="X24:AB29"/>
    <mergeCell ref="A30:A35"/>
    <mergeCell ref="B44:B45"/>
    <mergeCell ref="B46:B47"/>
    <mergeCell ref="B50:B51"/>
    <mergeCell ref="B52:B53"/>
    <mergeCell ref="F42:F44"/>
    <mergeCell ref="G42:G44"/>
    <mergeCell ref="I42:I44"/>
    <mergeCell ref="AC45:AH47"/>
    <mergeCell ref="L48:L49"/>
    <mergeCell ref="M48:M49"/>
    <mergeCell ref="L50:L51"/>
    <mergeCell ref="M50:M51"/>
    <mergeCell ref="L52:L53"/>
    <mergeCell ref="M52:M53"/>
    <mergeCell ref="E48:E50"/>
    <mergeCell ref="F48:F50"/>
    <mergeCell ref="G48:G50"/>
    <mergeCell ref="H48:H50"/>
    <mergeCell ref="I48:I50"/>
    <mergeCell ref="J42:J47"/>
    <mergeCell ref="AC42:AH44"/>
    <mergeCell ref="B42:B43"/>
    <mergeCell ref="C42:C47"/>
    <mergeCell ref="D48:D53"/>
    <mergeCell ref="I36:I38"/>
    <mergeCell ref="J36:J41"/>
    <mergeCell ref="L36:L37"/>
    <mergeCell ref="M36:M37"/>
    <mergeCell ref="E45:E47"/>
    <mergeCell ref="F45:F47"/>
    <mergeCell ref="B72:B73"/>
    <mergeCell ref="C72:C77"/>
    <mergeCell ref="D42:D47"/>
    <mergeCell ref="L42:L43"/>
    <mergeCell ref="E42:E44"/>
    <mergeCell ref="G69:G71"/>
    <mergeCell ref="H69:H71"/>
    <mergeCell ref="I69:I71"/>
    <mergeCell ref="B68:B69"/>
    <mergeCell ref="B56:B57"/>
    <mergeCell ref="A24:A29"/>
    <mergeCell ref="K57:K59"/>
    <mergeCell ref="K54:K56"/>
    <mergeCell ref="L58:L59"/>
    <mergeCell ref="L46:L47"/>
    <mergeCell ref="H57:H59"/>
    <mergeCell ref="D60:D65"/>
    <mergeCell ref="E60:E62"/>
    <mergeCell ref="B48:B49"/>
    <mergeCell ref="C48:C53"/>
    <mergeCell ref="F36:F38"/>
    <mergeCell ref="G36:G38"/>
    <mergeCell ref="K36:K38"/>
    <mergeCell ref="K39:K41"/>
    <mergeCell ref="H36:H38"/>
    <mergeCell ref="C60:C65"/>
    <mergeCell ref="L38:L39"/>
    <mergeCell ref="C36:C41"/>
    <mergeCell ref="D36:D41"/>
    <mergeCell ref="E36:E38"/>
    <mergeCell ref="I54:I56"/>
    <mergeCell ref="B30:B31"/>
    <mergeCell ref="B54:B55"/>
    <mergeCell ref="L76:L77"/>
    <mergeCell ref="L66:L67"/>
    <mergeCell ref="L68:L69"/>
    <mergeCell ref="S89:W94"/>
    <mergeCell ref="N66:R71"/>
    <mergeCell ref="S66:W71"/>
    <mergeCell ref="J113:J118"/>
    <mergeCell ref="I75:I77"/>
    <mergeCell ref="E51:E53"/>
    <mergeCell ref="F51:F53"/>
    <mergeCell ref="B70:B71"/>
    <mergeCell ref="A36:A41"/>
    <mergeCell ref="A42:A47"/>
    <mergeCell ref="A48:A53"/>
    <mergeCell ref="A54:A59"/>
    <mergeCell ref="B36:B37"/>
    <mergeCell ref="A60:A65"/>
    <mergeCell ref="M38:M39"/>
    <mergeCell ref="K69:K71"/>
    <mergeCell ref="K66:K68"/>
    <mergeCell ref="A89:A94"/>
    <mergeCell ref="B89:B90"/>
    <mergeCell ref="C89:C94"/>
    <mergeCell ref="D89:D94"/>
    <mergeCell ref="E89:E91"/>
    <mergeCell ref="F89:F91"/>
    <mergeCell ref="A66:A71"/>
    <mergeCell ref="E66:E68"/>
    <mergeCell ref="H39:H41"/>
    <mergeCell ref="H42:H44"/>
    <mergeCell ref="F39:F41"/>
    <mergeCell ref="H246:H248"/>
    <mergeCell ref="F243:F245"/>
    <mergeCell ref="D125:D130"/>
    <mergeCell ref="F69:F71"/>
    <mergeCell ref="H75:H77"/>
    <mergeCell ref="D249:D254"/>
    <mergeCell ref="E172:E174"/>
    <mergeCell ref="I125:I127"/>
    <mergeCell ref="J125:J130"/>
    <mergeCell ref="H72:H74"/>
    <mergeCell ref="I72:I74"/>
    <mergeCell ref="D113:D118"/>
    <mergeCell ref="E134:E136"/>
    <mergeCell ref="H231:H233"/>
    <mergeCell ref="I237:I239"/>
    <mergeCell ref="H104:H106"/>
    <mergeCell ref="I104:I106"/>
    <mergeCell ref="H137:H139"/>
    <mergeCell ref="I137:I139"/>
    <mergeCell ref="J137:J142"/>
    <mergeCell ref="J160:J165"/>
    <mergeCell ref="D202:D207"/>
    <mergeCell ref="J184:J189"/>
    <mergeCell ref="I184:I186"/>
    <mergeCell ref="D72:D77"/>
    <mergeCell ref="E128:E130"/>
    <mergeCell ref="H89:H91"/>
    <mergeCell ref="I89:I91"/>
    <mergeCell ref="H116:H118"/>
    <mergeCell ref="I116:I118"/>
    <mergeCell ref="I101:I103"/>
    <mergeCell ref="D214:D219"/>
    <mergeCell ref="B113:B114"/>
    <mergeCell ref="C113:C118"/>
    <mergeCell ref="G116:G118"/>
    <mergeCell ref="E217:E219"/>
    <mergeCell ref="F217:F219"/>
    <mergeCell ref="H214:H216"/>
    <mergeCell ref="I214:I216"/>
    <mergeCell ref="F273:F275"/>
    <mergeCell ref="I249:I251"/>
    <mergeCell ref="J249:J254"/>
    <mergeCell ref="F110:F112"/>
    <mergeCell ref="D101:D106"/>
    <mergeCell ref="E101:E103"/>
    <mergeCell ref="F101:F103"/>
    <mergeCell ref="C190:C195"/>
    <mergeCell ref="C202:C207"/>
    <mergeCell ref="E202:E204"/>
    <mergeCell ref="F202:F204"/>
    <mergeCell ref="E205:E207"/>
    <mergeCell ref="F205:F207"/>
    <mergeCell ref="B101:B102"/>
    <mergeCell ref="B174:B175"/>
    <mergeCell ref="B176:B177"/>
    <mergeCell ref="B180:B181"/>
    <mergeCell ref="B182:B183"/>
    <mergeCell ref="B237:B238"/>
    <mergeCell ref="C237:C242"/>
    <mergeCell ref="B218:B219"/>
    <mergeCell ref="B233:B234"/>
    <mergeCell ref="H113:H115"/>
    <mergeCell ref="D119:D124"/>
    <mergeCell ref="B235:B236"/>
    <mergeCell ref="B60:B61"/>
    <mergeCell ref="A202:A207"/>
    <mergeCell ref="A190:A195"/>
    <mergeCell ref="B204:B205"/>
    <mergeCell ref="B206:B207"/>
    <mergeCell ref="B186:B187"/>
    <mergeCell ref="B172:B173"/>
    <mergeCell ref="A196:A201"/>
    <mergeCell ref="A143:A148"/>
    <mergeCell ref="A119:A124"/>
    <mergeCell ref="B119:B120"/>
    <mergeCell ref="C119:C124"/>
    <mergeCell ref="B74:B75"/>
    <mergeCell ref="B76:B77"/>
    <mergeCell ref="B123:B124"/>
    <mergeCell ref="B190:B191"/>
    <mergeCell ref="B192:B193"/>
    <mergeCell ref="B194:B195"/>
    <mergeCell ref="B202:B203"/>
    <mergeCell ref="B196:B197"/>
    <mergeCell ref="A113:A118"/>
    <mergeCell ref="C196:C201"/>
    <mergeCell ref="B141:B142"/>
    <mergeCell ref="B198:B199"/>
    <mergeCell ref="B200:B201"/>
    <mergeCell ref="B109:B110"/>
    <mergeCell ref="B111:B112"/>
    <mergeCell ref="B170:B171"/>
    <mergeCell ref="B143:B144"/>
    <mergeCell ref="B147:B148"/>
    <mergeCell ref="B162:B163"/>
    <mergeCell ref="B166:B167"/>
    <mergeCell ref="A308:A313"/>
    <mergeCell ref="B308:B309"/>
    <mergeCell ref="A302:A307"/>
    <mergeCell ref="G270:G272"/>
    <mergeCell ref="H270:H272"/>
    <mergeCell ref="I270:I272"/>
    <mergeCell ref="A95:A100"/>
    <mergeCell ref="A107:A112"/>
    <mergeCell ref="A101:A106"/>
    <mergeCell ref="A137:A142"/>
    <mergeCell ref="A208:A213"/>
    <mergeCell ref="B231:B232"/>
    <mergeCell ref="B273:B274"/>
    <mergeCell ref="E276:E278"/>
    <mergeCell ref="C95:C100"/>
    <mergeCell ref="B97:B98"/>
    <mergeCell ref="B99:B100"/>
    <mergeCell ref="B103:B104"/>
    <mergeCell ref="B105:B106"/>
    <mergeCell ref="A231:A236"/>
    <mergeCell ref="D231:D236"/>
    <mergeCell ref="E231:E233"/>
    <mergeCell ref="F231:F233"/>
    <mergeCell ref="F240:F242"/>
    <mergeCell ref="G240:G242"/>
    <mergeCell ref="C137:C142"/>
    <mergeCell ref="D137:D142"/>
    <mergeCell ref="B261:B262"/>
    <mergeCell ref="C261:C266"/>
    <mergeCell ref="E264:E266"/>
    <mergeCell ref="A249:A254"/>
    <mergeCell ref="E258:E260"/>
    <mergeCell ref="AC240:AH242"/>
    <mergeCell ref="B131:B132"/>
    <mergeCell ref="C131:C136"/>
    <mergeCell ref="D131:D136"/>
    <mergeCell ref="E131:E133"/>
    <mergeCell ref="X160:AB165"/>
    <mergeCell ref="N237:R242"/>
    <mergeCell ref="K134:K136"/>
    <mergeCell ref="D143:D148"/>
    <mergeCell ref="E143:E145"/>
    <mergeCell ref="F172:F174"/>
    <mergeCell ref="J178:J183"/>
    <mergeCell ref="L141:L142"/>
    <mergeCell ref="G140:G142"/>
    <mergeCell ref="F116:F118"/>
    <mergeCell ref="F119:F121"/>
    <mergeCell ref="L119:L120"/>
    <mergeCell ref="J231:J236"/>
    <mergeCell ref="K231:K233"/>
    <mergeCell ref="L231:L232"/>
    <mergeCell ref="L233:L234"/>
    <mergeCell ref="H234:H236"/>
    <mergeCell ref="I234:I236"/>
    <mergeCell ref="B125:B126"/>
    <mergeCell ref="C125:C130"/>
    <mergeCell ref="B137:B138"/>
    <mergeCell ref="B115:B116"/>
    <mergeCell ref="B117:B118"/>
    <mergeCell ref="B121:B122"/>
    <mergeCell ref="J214:J219"/>
    <mergeCell ref="G217:G219"/>
    <mergeCell ref="E122:E124"/>
    <mergeCell ref="B216:B217"/>
    <mergeCell ref="F187:F189"/>
    <mergeCell ref="K196:K198"/>
    <mergeCell ref="AC125:AH127"/>
    <mergeCell ref="N160:R165"/>
    <mergeCell ref="H178:H180"/>
    <mergeCell ref="E243:E245"/>
    <mergeCell ref="N243:R248"/>
    <mergeCell ref="L245:L246"/>
    <mergeCell ref="M245:M246"/>
    <mergeCell ref="I246:I248"/>
    <mergeCell ref="K246:K248"/>
    <mergeCell ref="G243:G245"/>
    <mergeCell ref="H243:H245"/>
    <mergeCell ref="I243:I245"/>
    <mergeCell ref="J243:J248"/>
    <mergeCell ref="M137:M138"/>
    <mergeCell ref="M170:M171"/>
    <mergeCell ref="M172:M173"/>
    <mergeCell ref="F237:F239"/>
    <mergeCell ref="G237:G239"/>
    <mergeCell ref="H237:H239"/>
    <mergeCell ref="G193:G195"/>
    <mergeCell ref="F208:F210"/>
    <mergeCell ref="G208:G210"/>
    <mergeCell ref="N125:R130"/>
    <mergeCell ref="S125:W130"/>
    <mergeCell ref="I231:I233"/>
    <mergeCell ref="G125:G127"/>
    <mergeCell ref="H125:H127"/>
    <mergeCell ref="AC237:AH239"/>
    <mergeCell ref="M184:M185"/>
    <mergeCell ref="M241:M242"/>
    <mergeCell ref="I211:I213"/>
    <mergeCell ref="E196:E198"/>
    <mergeCell ref="F196:F198"/>
    <mergeCell ref="F199:F201"/>
    <mergeCell ref="E211:E213"/>
    <mergeCell ref="F211:F213"/>
    <mergeCell ref="L186:L187"/>
    <mergeCell ref="G205:G207"/>
    <mergeCell ref="H205:H207"/>
    <mergeCell ref="M233:M234"/>
    <mergeCell ref="M231:M232"/>
    <mergeCell ref="L212:L213"/>
    <mergeCell ref="L188:L189"/>
    <mergeCell ref="K160:K162"/>
    <mergeCell ref="K193:K195"/>
    <mergeCell ref="H211:H213"/>
    <mergeCell ref="E187:E189"/>
    <mergeCell ref="G231:G233"/>
    <mergeCell ref="G234:G236"/>
    <mergeCell ref="G199:G201"/>
    <mergeCell ref="H199:H201"/>
    <mergeCell ref="I199:I201"/>
    <mergeCell ref="G187:G189"/>
    <mergeCell ref="E208:E210"/>
    <mergeCell ref="I205:I207"/>
    <mergeCell ref="G211:G213"/>
    <mergeCell ref="J237:J242"/>
    <mergeCell ref="K237:K239"/>
    <mergeCell ref="L237:L238"/>
    <mergeCell ref="L241:L242"/>
    <mergeCell ref="M188:M189"/>
    <mergeCell ref="AC128:AH130"/>
    <mergeCell ref="L129:L130"/>
    <mergeCell ref="M129:M130"/>
    <mergeCell ref="J131:J136"/>
    <mergeCell ref="K131:K133"/>
    <mergeCell ref="M160:M161"/>
    <mergeCell ref="M141:M142"/>
    <mergeCell ref="X125:AB130"/>
    <mergeCell ref="D237:D242"/>
    <mergeCell ref="E237:E239"/>
    <mergeCell ref="F214:F216"/>
    <mergeCell ref="K214:K216"/>
    <mergeCell ref="L214:L215"/>
    <mergeCell ref="L125:L126"/>
    <mergeCell ref="L127:L128"/>
    <mergeCell ref="G128:G130"/>
    <mergeCell ref="H128:H130"/>
    <mergeCell ref="E193:E195"/>
    <mergeCell ref="F193:F195"/>
    <mergeCell ref="L194:L195"/>
    <mergeCell ref="E160:E162"/>
    <mergeCell ref="F160:F162"/>
    <mergeCell ref="S237:W242"/>
    <mergeCell ref="E214:E216"/>
    <mergeCell ref="H160:H162"/>
    <mergeCell ref="F128:F130"/>
    <mergeCell ref="H140:H142"/>
    <mergeCell ref="I140:I142"/>
    <mergeCell ref="K137:K139"/>
    <mergeCell ref="L137:L138"/>
    <mergeCell ref="M237:M238"/>
    <mergeCell ref="L239:L240"/>
    <mergeCell ref="A131:A136"/>
    <mergeCell ref="A125:A130"/>
    <mergeCell ref="C172:C177"/>
    <mergeCell ref="D172:D177"/>
    <mergeCell ref="G261:G263"/>
    <mergeCell ref="D267:D272"/>
    <mergeCell ref="E270:E272"/>
    <mergeCell ref="K255:K257"/>
    <mergeCell ref="K252:K254"/>
    <mergeCell ref="I261:I263"/>
    <mergeCell ref="L235:L236"/>
    <mergeCell ref="E125:E127"/>
    <mergeCell ref="K128:K130"/>
    <mergeCell ref="B214:B215"/>
    <mergeCell ref="C166:C171"/>
    <mergeCell ref="D166:D171"/>
    <mergeCell ref="A214:A219"/>
    <mergeCell ref="C208:C213"/>
    <mergeCell ref="D208:D213"/>
    <mergeCell ref="A243:A248"/>
    <mergeCell ref="B243:B244"/>
    <mergeCell ref="E240:E242"/>
    <mergeCell ref="K234:K236"/>
    <mergeCell ref="G143:G145"/>
    <mergeCell ref="L160:L161"/>
    <mergeCell ref="L174:L175"/>
    <mergeCell ref="L184:L185"/>
    <mergeCell ref="B210:B211"/>
    <mergeCell ref="B212:B213"/>
    <mergeCell ref="B208:B209"/>
    <mergeCell ref="D196:D201"/>
    <mergeCell ref="C214:C219"/>
    <mergeCell ref="B58:B59"/>
    <mergeCell ref="B62:B63"/>
    <mergeCell ref="B64:B65"/>
    <mergeCell ref="D54:D59"/>
    <mergeCell ref="C54:C59"/>
    <mergeCell ref="I143:I145"/>
    <mergeCell ref="B139:B140"/>
    <mergeCell ref="B188:B189"/>
    <mergeCell ref="C101:C106"/>
    <mergeCell ref="G110:G112"/>
    <mergeCell ref="C231:C236"/>
    <mergeCell ref="F137:F139"/>
    <mergeCell ref="G137:G139"/>
    <mergeCell ref="I134:I136"/>
    <mergeCell ref="E246:E248"/>
    <mergeCell ref="F246:F248"/>
    <mergeCell ref="G246:G248"/>
    <mergeCell ref="E146:E148"/>
    <mergeCell ref="B95:B96"/>
    <mergeCell ref="B66:B67"/>
    <mergeCell ref="C66:C71"/>
    <mergeCell ref="D66:D71"/>
    <mergeCell ref="B129:B130"/>
    <mergeCell ref="B133:B134"/>
    <mergeCell ref="B135:B136"/>
    <mergeCell ref="C160:C165"/>
    <mergeCell ref="D160:D165"/>
    <mergeCell ref="F178:F180"/>
    <mergeCell ref="G178:G180"/>
    <mergeCell ref="I166:I168"/>
    <mergeCell ref="B178:B179"/>
    <mergeCell ref="B241:B242"/>
    <mergeCell ref="A285:A290"/>
    <mergeCell ref="J48:J53"/>
    <mergeCell ref="K48:K50"/>
    <mergeCell ref="B285:B286"/>
    <mergeCell ref="C285:C290"/>
    <mergeCell ref="D285:D290"/>
    <mergeCell ref="E285:E287"/>
    <mergeCell ref="F285:F287"/>
    <mergeCell ref="E288:E290"/>
    <mergeCell ref="F288:F290"/>
    <mergeCell ref="G285:G287"/>
    <mergeCell ref="H285:H287"/>
    <mergeCell ref="J285:J290"/>
    <mergeCell ref="K285:K287"/>
    <mergeCell ref="A267:A272"/>
    <mergeCell ref="A261:A266"/>
    <mergeCell ref="A255:A260"/>
    <mergeCell ref="E255:E257"/>
    <mergeCell ref="F255:F257"/>
    <mergeCell ref="K264:K266"/>
    <mergeCell ref="G288:G290"/>
    <mergeCell ref="H288:H290"/>
    <mergeCell ref="C273:C278"/>
    <mergeCell ref="F264:F266"/>
    <mergeCell ref="F146:F148"/>
    <mergeCell ref="K276:K278"/>
    <mergeCell ref="A237:A242"/>
    <mergeCell ref="A166:A171"/>
    <mergeCell ref="F143:F145"/>
    <mergeCell ref="H143:H145"/>
    <mergeCell ref="K125:K127"/>
    <mergeCell ref="B259:B260"/>
    <mergeCell ref="A72:A77"/>
    <mergeCell ref="B253:B254"/>
    <mergeCell ref="B257:B258"/>
    <mergeCell ref="B263:B264"/>
    <mergeCell ref="H193:H195"/>
    <mergeCell ref="I193:I195"/>
    <mergeCell ref="D190:D195"/>
    <mergeCell ref="E190:E192"/>
    <mergeCell ref="M119:M120"/>
    <mergeCell ref="M105:M106"/>
    <mergeCell ref="B127:B128"/>
    <mergeCell ref="B145:B146"/>
    <mergeCell ref="B168:B169"/>
    <mergeCell ref="H166:H168"/>
    <mergeCell ref="K110:K112"/>
    <mergeCell ref="B91:B92"/>
    <mergeCell ref="B93:B94"/>
    <mergeCell ref="J89:J94"/>
    <mergeCell ref="K89:K91"/>
    <mergeCell ref="G92:G94"/>
    <mergeCell ref="H92:H94"/>
    <mergeCell ref="F104:F106"/>
    <mergeCell ref="L103:L104"/>
    <mergeCell ref="M103:M104"/>
    <mergeCell ref="K101:K103"/>
    <mergeCell ref="F95:F97"/>
    <mergeCell ref="B164:B165"/>
    <mergeCell ref="G163:G165"/>
    <mergeCell ref="G160:G162"/>
    <mergeCell ref="C243:C248"/>
    <mergeCell ref="D243:D248"/>
    <mergeCell ref="I128:I130"/>
    <mergeCell ref="D95:D100"/>
    <mergeCell ref="A279:A284"/>
    <mergeCell ref="B279:B280"/>
    <mergeCell ref="C279:C284"/>
    <mergeCell ref="D279:D284"/>
    <mergeCell ref="G104:G106"/>
    <mergeCell ref="E279:E281"/>
    <mergeCell ref="F279:F281"/>
    <mergeCell ref="A273:A278"/>
    <mergeCell ref="H258:H260"/>
    <mergeCell ref="I258:I260"/>
    <mergeCell ref="B265:B266"/>
    <mergeCell ref="B269:B270"/>
    <mergeCell ref="B271:B272"/>
    <mergeCell ref="G249:G251"/>
    <mergeCell ref="B249:B250"/>
    <mergeCell ref="C249:C254"/>
    <mergeCell ref="H249:H251"/>
    <mergeCell ref="B107:B108"/>
    <mergeCell ref="C107:C112"/>
    <mergeCell ref="D107:D112"/>
    <mergeCell ref="E116:E118"/>
    <mergeCell ref="H252:H254"/>
    <mergeCell ref="I252:I254"/>
    <mergeCell ref="B251:B252"/>
    <mergeCell ref="G122:G124"/>
    <mergeCell ref="H110:H112"/>
    <mergeCell ref="I110:I112"/>
    <mergeCell ref="G273:G275"/>
    <mergeCell ref="G264:G266"/>
    <mergeCell ref="E175:E177"/>
    <mergeCell ref="F122:F124"/>
    <mergeCell ref="B283:B284"/>
    <mergeCell ref="L283:L284"/>
    <mergeCell ref="G279:G281"/>
    <mergeCell ref="H279:H281"/>
    <mergeCell ref="I279:I281"/>
    <mergeCell ref="J279:J284"/>
    <mergeCell ref="K279:K281"/>
    <mergeCell ref="F282:F284"/>
    <mergeCell ref="G282:G284"/>
    <mergeCell ref="H282:H284"/>
    <mergeCell ref="I282:I284"/>
    <mergeCell ref="L279:L280"/>
    <mergeCell ref="M279:M280"/>
    <mergeCell ref="M283:M284"/>
    <mergeCell ref="E119:E121"/>
    <mergeCell ref="E282:E284"/>
    <mergeCell ref="E234:E236"/>
    <mergeCell ref="F234:F236"/>
    <mergeCell ref="K261:K263"/>
    <mergeCell ref="L259:L260"/>
    <mergeCell ref="L263:L264"/>
    <mergeCell ref="M269:M270"/>
    <mergeCell ref="M261:M262"/>
    <mergeCell ref="L265:L266"/>
    <mergeCell ref="M267:M268"/>
    <mergeCell ref="L251:L252"/>
    <mergeCell ref="M255:M256"/>
    <mergeCell ref="L253:L254"/>
    <mergeCell ref="C143:C148"/>
    <mergeCell ref="J261:J266"/>
    <mergeCell ref="L204:L205"/>
    <mergeCell ref="G119:G121"/>
    <mergeCell ref="S54:W59"/>
    <mergeCell ref="S60:W65"/>
    <mergeCell ref="K92:K94"/>
    <mergeCell ref="L93:L94"/>
    <mergeCell ref="F66:F68"/>
    <mergeCell ref="E75:E77"/>
    <mergeCell ref="F75:F77"/>
    <mergeCell ref="M26:M27"/>
    <mergeCell ref="L28:L29"/>
    <mergeCell ref="M28:M29"/>
    <mergeCell ref="I24:I26"/>
    <mergeCell ref="S24:W29"/>
    <mergeCell ref="N48:R53"/>
    <mergeCell ref="F125:F127"/>
    <mergeCell ref="H101:H103"/>
    <mergeCell ref="E98:E100"/>
    <mergeCell ref="F98:F100"/>
    <mergeCell ref="E110:E112"/>
    <mergeCell ref="H107:H109"/>
    <mergeCell ref="I107:I109"/>
    <mergeCell ref="I66:I68"/>
    <mergeCell ref="L74:L75"/>
    <mergeCell ref="J24:J29"/>
    <mergeCell ref="K24:K26"/>
    <mergeCell ref="M58:M59"/>
    <mergeCell ref="M44:M45"/>
    <mergeCell ref="G75:G77"/>
    <mergeCell ref="F107:F109"/>
    <mergeCell ref="G107:G109"/>
    <mergeCell ref="G113:G115"/>
    <mergeCell ref="E107:E109"/>
    <mergeCell ref="G51:G53"/>
    <mergeCell ref="AC279:AH281"/>
    <mergeCell ref="L281:L282"/>
    <mergeCell ref="M281:M282"/>
    <mergeCell ref="H261:H263"/>
    <mergeCell ref="F270:F272"/>
    <mergeCell ref="L257:L258"/>
    <mergeCell ref="K258:K260"/>
    <mergeCell ref="L170:L171"/>
    <mergeCell ref="F190:F192"/>
    <mergeCell ref="L200:L201"/>
    <mergeCell ref="I178:I180"/>
    <mergeCell ref="J166:J171"/>
    <mergeCell ref="E137:E139"/>
    <mergeCell ref="K140:K142"/>
    <mergeCell ref="H208:H210"/>
    <mergeCell ref="I208:I210"/>
    <mergeCell ref="J208:J213"/>
    <mergeCell ref="K208:K210"/>
    <mergeCell ref="M271:M272"/>
    <mergeCell ref="L269:L270"/>
    <mergeCell ref="L271:L272"/>
    <mergeCell ref="G267:G269"/>
    <mergeCell ref="M263:M264"/>
    <mergeCell ref="F276:F278"/>
    <mergeCell ref="L147:L148"/>
    <mergeCell ref="S160:W165"/>
    <mergeCell ref="K163:K165"/>
    <mergeCell ref="K249:K251"/>
    <mergeCell ref="J196:J201"/>
    <mergeCell ref="M239:M240"/>
    <mergeCell ref="M210:M211"/>
    <mergeCell ref="M174:M175"/>
    <mergeCell ref="K60:K62"/>
    <mergeCell ref="F72:F74"/>
    <mergeCell ref="G89:G91"/>
    <mergeCell ref="G39:G41"/>
    <mergeCell ref="M109:M110"/>
    <mergeCell ref="M111:M112"/>
    <mergeCell ref="L99:L100"/>
    <mergeCell ref="M95:M96"/>
    <mergeCell ref="M40:M41"/>
    <mergeCell ref="F24:F26"/>
    <mergeCell ref="G24:G26"/>
    <mergeCell ref="K42:K44"/>
    <mergeCell ref="I92:I94"/>
    <mergeCell ref="E95:E97"/>
    <mergeCell ref="J66:J71"/>
    <mergeCell ref="E92:E94"/>
    <mergeCell ref="F92:F94"/>
    <mergeCell ref="G98:G100"/>
    <mergeCell ref="H98:H100"/>
    <mergeCell ref="H60:H62"/>
    <mergeCell ref="I60:I62"/>
    <mergeCell ref="J72:J77"/>
    <mergeCell ref="G95:G97"/>
    <mergeCell ref="H95:H97"/>
    <mergeCell ref="E69:E71"/>
    <mergeCell ref="M66:M67"/>
    <mergeCell ref="M70:M71"/>
    <mergeCell ref="J107:J112"/>
    <mergeCell ref="J101:J106"/>
    <mergeCell ref="C18:C23"/>
    <mergeCell ref="D18:D23"/>
    <mergeCell ref="E18:E20"/>
    <mergeCell ref="M34:M35"/>
    <mergeCell ref="M32:M33"/>
    <mergeCell ref="L34:L35"/>
    <mergeCell ref="E33:E35"/>
    <mergeCell ref="F33:F35"/>
    <mergeCell ref="G33:G35"/>
    <mergeCell ref="H33:H35"/>
    <mergeCell ref="I33:I35"/>
    <mergeCell ref="G21:G23"/>
    <mergeCell ref="F21:F23"/>
    <mergeCell ref="E21:E23"/>
    <mergeCell ref="G18:G20"/>
    <mergeCell ref="E24:E26"/>
    <mergeCell ref="H30:H32"/>
    <mergeCell ref="L30:L31"/>
    <mergeCell ref="M30:M31"/>
    <mergeCell ref="C24:C29"/>
    <mergeCell ref="D24:D29"/>
    <mergeCell ref="L24:L25"/>
    <mergeCell ref="M24:M25"/>
    <mergeCell ref="L26:L27"/>
    <mergeCell ref="D30:D35"/>
    <mergeCell ref="E30:E32"/>
    <mergeCell ref="C30:C35"/>
    <mergeCell ref="A18:A23"/>
    <mergeCell ref="F18:F20"/>
    <mergeCell ref="X42:AB47"/>
    <mergeCell ref="AC95:AH97"/>
    <mergeCell ref="N36:R41"/>
    <mergeCell ref="I30:I32"/>
    <mergeCell ref="N30:R35"/>
    <mergeCell ref="S30:W35"/>
    <mergeCell ref="X30:AB35"/>
    <mergeCell ref="AC30:AH32"/>
    <mergeCell ref="H119:H121"/>
    <mergeCell ref="I119:I121"/>
    <mergeCell ref="J119:J124"/>
    <mergeCell ref="K119:K121"/>
    <mergeCell ref="L123:L124"/>
    <mergeCell ref="H122:H124"/>
    <mergeCell ref="I122:I124"/>
    <mergeCell ref="K122:K124"/>
    <mergeCell ref="L121:L122"/>
    <mergeCell ref="H51:H53"/>
    <mergeCell ref="I51:I53"/>
    <mergeCell ref="K51:K53"/>
    <mergeCell ref="L97:L98"/>
    <mergeCell ref="M97:M98"/>
    <mergeCell ref="I95:I97"/>
    <mergeCell ref="J95:J100"/>
    <mergeCell ref="S48:W53"/>
    <mergeCell ref="S36:W41"/>
    <mergeCell ref="X36:AB41"/>
    <mergeCell ref="K45:K47"/>
    <mergeCell ref="M107:M108"/>
    <mergeCell ref="L109:L110"/>
    <mergeCell ref="T8:W9"/>
    <mergeCell ref="AC15:AH17"/>
    <mergeCell ref="N12:AB14"/>
    <mergeCell ref="AC18:AH20"/>
    <mergeCell ref="AC21:AH23"/>
    <mergeCell ref="K33:K35"/>
    <mergeCell ref="AC33:AH35"/>
    <mergeCell ref="C5:F5"/>
    <mergeCell ref="C7:F7"/>
    <mergeCell ref="H5:K7"/>
    <mergeCell ref="G12:G14"/>
    <mergeCell ref="A1:C1"/>
    <mergeCell ref="B12:B13"/>
    <mergeCell ref="E12:E14"/>
    <mergeCell ref="A12:A17"/>
    <mergeCell ref="C12:C17"/>
    <mergeCell ref="D12:D17"/>
    <mergeCell ref="G15:G17"/>
    <mergeCell ref="F12:F14"/>
    <mergeCell ref="E15:E17"/>
    <mergeCell ref="I4:K4"/>
    <mergeCell ref="H15:H17"/>
    <mergeCell ref="I12:I14"/>
    <mergeCell ref="J8:L8"/>
    <mergeCell ref="K12:K14"/>
    <mergeCell ref="K15:K17"/>
    <mergeCell ref="F15:F17"/>
    <mergeCell ref="J12:J17"/>
    <mergeCell ref="H12:H14"/>
    <mergeCell ref="L12:L13"/>
    <mergeCell ref="L14:L15"/>
    <mergeCell ref="L16:L17"/>
    <mergeCell ref="C6:F6"/>
    <mergeCell ref="B20:B21"/>
    <mergeCell ref="B14:B15"/>
    <mergeCell ref="B16:B17"/>
    <mergeCell ref="B22:B23"/>
    <mergeCell ref="B26:B27"/>
    <mergeCell ref="B28:B29"/>
    <mergeCell ref="B32:B33"/>
    <mergeCell ref="B34:B35"/>
    <mergeCell ref="B38:B39"/>
    <mergeCell ref="B40:B41"/>
    <mergeCell ref="B18:B19"/>
    <mergeCell ref="B24:B25"/>
    <mergeCell ref="K18:K20"/>
    <mergeCell ref="K21:K23"/>
    <mergeCell ref="I21:I23"/>
    <mergeCell ref="F30:F32"/>
    <mergeCell ref="J9:L9"/>
    <mergeCell ref="H24:H26"/>
    <mergeCell ref="E27:E29"/>
    <mergeCell ref="F27:F29"/>
    <mergeCell ref="G27:G29"/>
    <mergeCell ref="H27:H29"/>
    <mergeCell ref="I8:I9"/>
    <mergeCell ref="I10:L10"/>
    <mergeCell ref="I15:I17"/>
    <mergeCell ref="H18:H20"/>
    <mergeCell ref="I18:I20"/>
    <mergeCell ref="J18:J23"/>
    <mergeCell ref="L18:L19"/>
    <mergeCell ref="L40:L41"/>
    <mergeCell ref="L32:L33"/>
    <mergeCell ref="M289:M290"/>
    <mergeCell ref="L289:L290"/>
    <mergeCell ref="I285:I287"/>
    <mergeCell ref="I288:I290"/>
    <mergeCell ref="M302:M303"/>
    <mergeCell ref="E311:E313"/>
    <mergeCell ref="M306:M307"/>
    <mergeCell ref="AC12:AH14"/>
    <mergeCell ref="X15:AB17"/>
    <mergeCell ref="X18:AB23"/>
    <mergeCell ref="M18:M19"/>
    <mergeCell ref="E113:E115"/>
    <mergeCell ref="F113:F115"/>
    <mergeCell ref="I113:I115"/>
    <mergeCell ref="L111:L112"/>
    <mergeCell ref="L115:L116"/>
    <mergeCell ref="M115:M116"/>
    <mergeCell ref="K98:K100"/>
    <mergeCell ref="K75:K77"/>
    <mergeCell ref="L89:L90"/>
    <mergeCell ref="L91:L92"/>
    <mergeCell ref="G66:G68"/>
    <mergeCell ref="H66:H68"/>
    <mergeCell ref="K211:K213"/>
    <mergeCell ref="N24:R29"/>
    <mergeCell ref="M117:M118"/>
    <mergeCell ref="N15:R17"/>
    <mergeCell ref="S15:W17"/>
    <mergeCell ref="N42:R47"/>
    <mergeCell ref="I98:I100"/>
    <mergeCell ref="E104:E106"/>
    <mergeCell ref="G101:G103"/>
    <mergeCell ref="M332:M333"/>
    <mergeCell ref="B348:B349"/>
    <mergeCell ref="G314:G316"/>
    <mergeCell ref="B314:B315"/>
    <mergeCell ref="H314:H316"/>
    <mergeCell ref="I314:I316"/>
    <mergeCell ref="L356:L357"/>
    <mergeCell ref="L358:L359"/>
    <mergeCell ref="J356:J361"/>
    <mergeCell ref="K356:K358"/>
    <mergeCell ref="B352:B353"/>
    <mergeCell ref="B354:B355"/>
    <mergeCell ref="I356:I358"/>
    <mergeCell ref="B358:B359"/>
    <mergeCell ref="G311:G313"/>
    <mergeCell ref="H311:H313"/>
    <mergeCell ref="L302:L303"/>
    <mergeCell ref="L306:L307"/>
    <mergeCell ref="B360:B361"/>
    <mergeCell ref="B316:B317"/>
    <mergeCell ref="B318:B319"/>
    <mergeCell ref="B322:B323"/>
    <mergeCell ref="B324:B325"/>
    <mergeCell ref="B328:B329"/>
    <mergeCell ref="B330:B331"/>
    <mergeCell ref="B334:B335"/>
    <mergeCell ref="B336:B337"/>
    <mergeCell ref="B340:B341"/>
    <mergeCell ref="B342:B343"/>
    <mergeCell ref="B304:B305"/>
    <mergeCell ref="B306:B307"/>
    <mergeCell ref="B310:B311"/>
    <mergeCell ref="D261:D266"/>
    <mergeCell ref="E261:E263"/>
    <mergeCell ref="F261:F263"/>
    <mergeCell ref="B255:B256"/>
    <mergeCell ref="C255:C260"/>
    <mergeCell ref="D255:D260"/>
    <mergeCell ref="B267:B268"/>
    <mergeCell ref="C267:C272"/>
    <mergeCell ref="E267:E269"/>
    <mergeCell ref="F267:F269"/>
    <mergeCell ref="E308:E310"/>
    <mergeCell ref="D308:D313"/>
    <mergeCell ref="C308:C313"/>
    <mergeCell ref="B302:B303"/>
    <mergeCell ref="D302:D307"/>
    <mergeCell ref="K302:K304"/>
    <mergeCell ref="F308:F310"/>
    <mergeCell ref="G308:G310"/>
    <mergeCell ref="B275:B276"/>
    <mergeCell ref="B277:B278"/>
    <mergeCell ref="B281:B282"/>
    <mergeCell ref="B287:B288"/>
    <mergeCell ref="B289:B290"/>
    <mergeCell ref="B312:B313"/>
    <mergeCell ref="D273:D278"/>
    <mergeCell ref="E273:E275"/>
    <mergeCell ref="E305:E307"/>
    <mergeCell ref="F305:F307"/>
    <mergeCell ref="C302:C307"/>
    <mergeCell ref="E302:E304"/>
    <mergeCell ref="F302:F304"/>
    <mergeCell ref="K308:K310"/>
  </mergeCells>
  <phoneticPr fontId="10"/>
  <dataValidations count="2">
    <dataValidation imeMode="hiragana" allowBlank="1" showInputMessage="1" showErrorMessage="1" sqref="G21 G163 G39 G33 G27 G45 G51 G57 G69 G63 G92 G110 G181 G175 G169 G187 G193 G199 G211 G205 G75 G234 G252 G246 G240 G258 G264 G270 G217 G282 G276 G288 G104 G98 G116 G122 G128 G140 G134 G146 G305 G323 G317 G311 G329 G335 G341 G353 G347 G359" xr:uid="{00000000-0002-0000-0C00-000002000000}"/>
    <dataValidation imeMode="off" allowBlank="1" showInputMessage="1" showErrorMessage="1" sqref="L20 H21:I21 K21 L26 L32 L38 L162 H163:I163 H27:I27 K163 L22 L168 K27 L174 L91 L56 H33:I33 H39:I39 L44 H45:I45 K33 K45 L46 L50 H51:I51 K51 K39 L34 L233 H57:I57 L62 H92:I92 K92 L97 L180 L103 L109 H98:I98 L68 H169:I169 L164 L93 K98 L127 H104:I104 H110:I110 K169 L115 H63:I63 L198 H116:I116 K104 H175:I175 H69:I69 H181:I181 H234:I234 L186 H187:I187 K116 L117 K175 L121 K234 K187 K57 L188 H122:I122 K122 L192 H193:I193 K193 K181 L176 H199:I199 K63 K110 L105 H128:I128 L133 L139 K69 L64 L239 L28 H134:I134 L40 L204 L70 L210 H205:I205 H211:I211 K199 H140:I140 K128 L58 K205 K211 K134 L52 L206 L170 L182 L212 L200 L194 L245 L216 H217:I217 L251 H240:I240 L235 K240 L269 L74 H246:I246 H252:I252 L257 H258:I258 K246 K258 L259 L263 H264:I264 H75:I75 K264 K252 K75 L247 L76 H270:I270 L275 L281 H276:I276 H282:I282 K270 K276 K282 L277 L241 L253 L283 L271 L265 L287 K140 H288:I288 L135 K288 L99 L111 L289 K217 L141 L218 L129 L123 L145 H146:I146 K146 L147 L304 H305:I305 K305 L310 L316 L322 H311:I311 L306 K311 L340 H317:I317 H323:I323 L328 H329:I329 K317 K329 L330 L334 H335:I335 K335 K323 L318 H341:I341 L346 L352 H347:I347 H353:I353 K341 K347 K353 L348 L312 L324 L354 L342 L336 L358 H359:I359 K359 L360" xr:uid="{00000000-0002-0000-0C00-000003000000}"/>
  </dataValidations>
  <printOptions horizontalCentered="1" verticalCentered="1"/>
  <pageMargins left="0.31496062992125984" right="0.31496062992125984" top="0.15748031496062992" bottom="0.15748031496062992" header="0.11811023622047245" footer="0.31496062992125984"/>
  <pageSetup paperSize="8" scale="88" orientation="landscape" blackAndWhite="1" r:id="rId1"/>
  <headerFooter alignWithMargins="0">
    <oddFooter xml:space="preserve">&amp;R[Page&amp;P] </oddFooter>
  </headerFooter>
  <rowBreaks count="4" manualBreakCount="4">
    <brk id="88" max="16383" man="1"/>
    <brk id="159" max="16383" man="1"/>
    <brk id="230" max="16383" man="1"/>
    <brk id="30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1">
    <pageSetUpPr fitToPage="1"/>
  </sheetPr>
  <dimension ref="A1:AB118"/>
  <sheetViews>
    <sheetView showWhiteSpace="0" zoomScaleNormal="100" workbookViewId="0">
      <selection sqref="A1:F1"/>
    </sheetView>
  </sheetViews>
  <sheetFormatPr defaultRowHeight="15" customHeight="1"/>
  <cols>
    <col min="1" max="1" width="1.42578125" style="73" customWidth="1"/>
    <col min="2" max="2" width="1.85546875" style="73" customWidth="1"/>
    <col min="3" max="3" width="1.42578125" style="73" customWidth="1"/>
    <col min="4" max="4" width="11" style="73" customWidth="1"/>
    <col min="5" max="5" width="7.5703125" style="73" customWidth="1"/>
    <col min="6" max="6" width="1.42578125" style="73" customWidth="1"/>
    <col min="7" max="10" width="8.140625" style="73" customWidth="1"/>
    <col min="11" max="11" width="3.85546875" style="73" customWidth="1"/>
    <col min="12" max="12" width="4.140625" style="73" customWidth="1"/>
    <col min="13" max="13" width="3.85546875" style="73" customWidth="1"/>
    <col min="14" max="14" width="4.140625" style="73" customWidth="1"/>
    <col min="15" max="15" width="3.85546875" style="73" customWidth="1"/>
    <col min="16" max="16" width="4.140625" style="73" customWidth="1"/>
    <col min="17" max="20" width="8.140625" style="73" customWidth="1"/>
    <col min="21" max="21" width="4.140625" style="73" customWidth="1"/>
    <col min="22" max="22" width="3.85546875" style="73" customWidth="1"/>
    <col min="23" max="23" width="3.28515625" style="73" customWidth="1"/>
    <col min="24" max="24" width="13.28515625" style="73" customWidth="1"/>
    <col min="25" max="25" width="12.140625" style="73" customWidth="1"/>
    <col min="26" max="26" width="5.28515625" style="73" customWidth="1"/>
    <col min="27" max="27" width="2.28515625" style="73" customWidth="1"/>
    <col min="28" max="28" width="17.5703125" style="73" customWidth="1"/>
    <col min="29" max="16384" width="9.140625" style="73"/>
  </cols>
  <sheetData>
    <row r="1" spans="1:28" ht="20.100000000000001" customHeight="1">
      <c r="A1" s="1444" t="s">
        <v>729</v>
      </c>
      <c r="B1" s="1445"/>
      <c r="C1" s="1445"/>
      <c r="D1" s="1445"/>
      <c r="E1" s="1445"/>
      <c r="F1" s="1446"/>
      <c r="G1" s="24"/>
      <c r="H1" s="24"/>
      <c r="I1" s="24"/>
      <c r="J1" s="24"/>
      <c r="K1" s="24"/>
      <c r="L1" s="24"/>
      <c r="M1" s="24"/>
      <c r="N1" s="24"/>
      <c r="O1" s="24"/>
      <c r="P1" s="24"/>
      <c r="Q1" s="24"/>
      <c r="R1" s="24"/>
      <c r="S1" s="24"/>
      <c r="T1" s="24"/>
      <c r="U1" s="24"/>
      <c r="V1" s="24"/>
      <c r="W1" s="24"/>
      <c r="X1" s="24"/>
      <c r="Y1" s="24"/>
      <c r="Z1" s="24"/>
      <c r="AB1" s="26"/>
    </row>
    <row r="2" spans="1:28" ht="42" customHeight="1">
      <c r="A2" s="24"/>
      <c r="B2" s="24"/>
      <c r="C2" s="24"/>
      <c r="D2" s="24"/>
      <c r="E2" s="24"/>
      <c r="F2" s="24"/>
      <c r="G2" s="24"/>
      <c r="H2" s="24"/>
      <c r="I2" s="24"/>
      <c r="J2" s="24"/>
      <c r="K2" s="24"/>
      <c r="L2" s="24"/>
      <c r="M2" s="24"/>
      <c r="N2" s="24"/>
      <c r="O2" s="24"/>
      <c r="P2" s="24"/>
      <c r="Q2" s="24"/>
      <c r="R2" s="24"/>
      <c r="S2" s="24"/>
      <c r="T2" s="24"/>
      <c r="U2" s="1402" t="s">
        <v>88</v>
      </c>
      <c r="V2" s="1447"/>
      <c r="W2" s="1448"/>
      <c r="X2" s="1449"/>
      <c r="Y2" s="1450"/>
      <c r="Z2" s="1447"/>
    </row>
    <row r="3" spans="1:28"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row>
    <row r="4" spans="1:28" ht="15" customHeight="1">
      <c r="A4" s="1451" t="s">
        <v>89</v>
      </c>
      <c r="B4" s="1451"/>
      <c r="C4" s="1451"/>
      <c r="D4" s="1451"/>
      <c r="E4" s="1452" t="str">
        <f>初期入力!B1&amp;""</f>
        <v>現場</v>
      </c>
      <c r="F4" s="1452"/>
      <c r="G4" s="1452"/>
      <c r="H4" s="1452"/>
      <c r="I4" s="1452"/>
      <c r="J4" s="1452"/>
      <c r="K4" s="1452"/>
      <c r="L4" s="24"/>
      <c r="M4" s="24"/>
      <c r="N4" s="24"/>
      <c r="O4" s="24"/>
      <c r="P4" s="24"/>
      <c r="Q4" s="24"/>
      <c r="R4" s="24"/>
      <c r="S4" s="24"/>
      <c r="T4" s="1453" t="s">
        <v>240</v>
      </c>
      <c r="U4" s="1453"/>
      <c r="V4" s="1454" t="str">
        <f>IF(初期入力!H1=1,初期入力!F5,IF(初期入力!H1=2,初期入力!G5,IF(初期入力!H1=3,初期入力!H5,IF(初期入力!H1=4,初期入力!I5,""))))&amp;""</f>
        <v/>
      </c>
      <c r="W4" s="1454"/>
      <c r="X4" s="1454"/>
      <c r="Y4" s="1454"/>
      <c r="Z4" s="1454"/>
    </row>
    <row r="5" spans="1:28"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row>
    <row r="6" spans="1:28" ht="15" customHeight="1">
      <c r="A6" s="1455" t="s">
        <v>241</v>
      </c>
      <c r="B6" s="1455"/>
      <c r="C6" s="1455"/>
      <c r="D6" s="1455"/>
      <c r="E6" s="1456" t="str">
        <f>初期入力!E33&amp;""</f>
        <v/>
      </c>
      <c r="F6" s="1456"/>
      <c r="G6" s="1456"/>
      <c r="H6" s="1456"/>
      <c r="I6" s="1456"/>
      <c r="J6" s="1456"/>
      <c r="K6" s="74" t="s">
        <v>242</v>
      </c>
      <c r="L6" s="24"/>
      <c r="M6" s="24"/>
      <c r="N6" s="24"/>
      <c r="O6" s="24"/>
      <c r="P6" s="24"/>
      <c r="Q6" s="24"/>
      <c r="R6" s="24"/>
      <c r="S6" s="24"/>
      <c r="T6" s="790" t="s">
        <v>243</v>
      </c>
      <c r="U6" s="790"/>
      <c r="V6" s="790"/>
      <c r="W6" s="1443"/>
      <c r="X6" s="1443"/>
      <c r="Y6" s="1443"/>
      <c r="Z6" s="75" t="s">
        <v>90</v>
      </c>
    </row>
    <row r="7" spans="1:28" ht="15" customHeight="1">
      <c r="A7" s="24"/>
      <c r="B7" s="24"/>
      <c r="C7" s="24"/>
      <c r="D7" s="24"/>
      <c r="E7" s="24"/>
      <c r="F7" s="24"/>
      <c r="G7" s="24"/>
      <c r="H7" s="24"/>
      <c r="I7" s="24"/>
      <c r="J7" s="24"/>
      <c r="K7" s="24"/>
      <c r="L7" s="24"/>
      <c r="M7" s="24"/>
      <c r="N7" s="24"/>
      <c r="O7" s="24"/>
      <c r="P7" s="24"/>
      <c r="Q7" s="24"/>
      <c r="R7" s="24"/>
      <c r="S7" s="24"/>
      <c r="T7" s="790" t="s">
        <v>244</v>
      </c>
      <c r="U7" s="790"/>
      <c r="V7" s="790"/>
      <c r="W7" s="24"/>
      <c r="X7" s="24"/>
      <c r="Y7" s="24"/>
      <c r="Z7" s="24"/>
    </row>
    <row r="8" spans="1:28" ht="15" customHeight="1">
      <c r="A8" s="24"/>
      <c r="B8" s="24"/>
      <c r="C8" s="24"/>
      <c r="D8" s="24"/>
      <c r="E8" s="24"/>
      <c r="F8" s="24"/>
      <c r="G8" s="24"/>
      <c r="H8" s="24"/>
      <c r="I8" s="24"/>
      <c r="J8" s="24"/>
      <c r="K8" s="24"/>
      <c r="L8" s="24"/>
      <c r="M8" s="24"/>
      <c r="N8" s="24"/>
      <c r="O8" s="24"/>
      <c r="P8" s="24"/>
      <c r="Q8" s="24"/>
      <c r="R8" s="24"/>
      <c r="S8" s="24"/>
      <c r="T8" s="76"/>
      <c r="U8" s="1442" t="str">
        <f>IF(初期入力!G2="",IF(初期入力!G1="","令和　 年　 月　 日",初期入力!G1),初期入力!G2)</f>
        <v>令和　 年　 月　 日</v>
      </c>
      <c r="V8" s="1442"/>
      <c r="W8" s="1442"/>
      <c r="X8" s="1442"/>
      <c r="Y8" s="1442"/>
      <c r="Z8" s="74"/>
    </row>
    <row r="9" spans="1:28" s="77" customFormat="1" ht="57.75" customHeight="1">
      <c r="A9" s="24"/>
      <c r="B9" s="24"/>
      <c r="C9" s="24"/>
      <c r="D9" s="24"/>
      <c r="E9" s="24"/>
      <c r="F9" s="24"/>
      <c r="G9" s="24"/>
      <c r="H9" s="24"/>
      <c r="I9" s="24"/>
      <c r="J9" s="24"/>
      <c r="K9" s="1416" t="s">
        <v>246</v>
      </c>
      <c r="L9" s="1416"/>
      <c r="M9" s="1416"/>
      <c r="N9" s="1416"/>
      <c r="O9" s="1416"/>
      <c r="P9" s="1416"/>
      <c r="Q9" s="1416"/>
      <c r="R9" s="1416"/>
      <c r="S9" s="1416"/>
      <c r="T9" s="24"/>
      <c r="U9" s="24"/>
      <c r="V9" s="24"/>
      <c r="W9" s="24"/>
      <c r="X9" s="24"/>
      <c r="Y9" s="24"/>
      <c r="Z9" s="24"/>
    </row>
    <row r="10" spans="1:28" s="77" customFormat="1" ht="15" customHeight="1">
      <c r="A10" s="1426" t="s">
        <v>247</v>
      </c>
      <c r="B10" s="1427"/>
      <c r="C10" s="1427"/>
      <c r="D10" s="1427"/>
      <c r="E10" s="1427"/>
      <c r="F10" s="1428"/>
      <c r="G10" s="1417"/>
      <c r="H10" s="1418"/>
      <c r="I10" s="1418"/>
      <c r="J10" s="1418"/>
      <c r="K10" s="1418"/>
      <c r="L10" s="1418"/>
      <c r="M10" s="1418"/>
      <c r="N10" s="1418"/>
      <c r="O10" s="1418"/>
      <c r="P10" s="1418"/>
      <c r="Q10" s="1418"/>
      <c r="R10" s="1418"/>
      <c r="S10" s="1418"/>
      <c r="T10" s="1418"/>
      <c r="U10" s="1418"/>
      <c r="V10" s="1418"/>
      <c r="W10" s="1418"/>
      <c r="X10" s="1418"/>
      <c r="Y10" s="1418"/>
      <c r="Z10" s="1419"/>
    </row>
    <row r="11" spans="1:28" s="77" customFormat="1" ht="15" customHeight="1">
      <c r="A11" s="1429"/>
      <c r="B11" s="1389"/>
      <c r="C11" s="1389"/>
      <c r="D11" s="1389"/>
      <c r="E11" s="1389"/>
      <c r="F11" s="1430"/>
      <c r="G11" s="1420"/>
      <c r="H11" s="1421"/>
      <c r="I11" s="1421"/>
      <c r="J11" s="1421"/>
      <c r="K11" s="1421"/>
      <c r="L11" s="1421"/>
      <c r="M11" s="1421"/>
      <c r="N11" s="1421"/>
      <c r="O11" s="1421"/>
      <c r="P11" s="1421"/>
      <c r="Q11" s="1421"/>
      <c r="R11" s="1421"/>
      <c r="S11" s="1421"/>
      <c r="T11" s="1421"/>
      <c r="U11" s="1421"/>
      <c r="V11" s="1421"/>
      <c r="W11" s="1421"/>
      <c r="X11" s="1421"/>
      <c r="Y11" s="1421"/>
      <c r="Z11" s="1422"/>
    </row>
    <row r="12" spans="1:28" s="77" customFormat="1" ht="15" customHeight="1">
      <c r="A12" s="1431"/>
      <c r="B12" s="1432"/>
      <c r="C12" s="1432"/>
      <c r="D12" s="1432"/>
      <c r="E12" s="1432"/>
      <c r="F12" s="1433"/>
      <c r="G12" s="1423"/>
      <c r="H12" s="1424"/>
      <c r="I12" s="1424"/>
      <c r="J12" s="1424"/>
      <c r="K12" s="1424"/>
      <c r="L12" s="1424"/>
      <c r="M12" s="1424"/>
      <c r="N12" s="1424"/>
      <c r="O12" s="1424"/>
      <c r="P12" s="1424"/>
      <c r="Q12" s="1424"/>
      <c r="R12" s="1424"/>
      <c r="S12" s="1424"/>
      <c r="T12" s="1424"/>
      <c r="U12" s="1424"/>
      <c r="V12" s="1424"/>
      <c r="W12" s="1424"/>
      <c r="X12" s="1424"/>
      <c r="Y12" s="1424"/>
      <c r="Z12" s="1425"/>
    </row>
    <row r="13" spans="1:28" s="77" customFormat="1" ht="1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8" s="77" customFormat="1" ht="15" customHeight="1">
      <c r="A14" s="1426" t="s">
        <v>248</v>
      </c>
      <c r="B14" s="1427"/>
      <c r="C14" s="1427"/>
      <c r="D14" s="1427"/>
      <c r="E14" s="1427"/>
      <c r="F14" s="1428"/>
      <c r="G14" s="1417"/>
      <c r="H14" s="1418"/>
      <c r="I14" s="1418"/>
      <c r="J14" s="1418"/>
      <c r="K14" s="1418"/>
      <c r="L14" s="1418"/>
      <c r="M14" s="1418"/>
      <c r="N14" s="1418"/>
      <c r="O14" s="1418"/>
      <c r="P14" s="1418"/>
      <c r="Q14" s="1418"/>
      <c r="R14" s="1418"/>
      <c r="S14" s="1418"/>
      <c r="T14" s="1418"/>
      <c r="U14" s="1418"/>
      <c r="V14" s="1418"/>
      <c r="W14" s="1418"/>
      <c r="X14" s="1418"/>
      <c r="Y14" s="1418"/>
      <c r="Z14" s="1419"/>
    </row>
    <row r="15" spans="1:28" s="77" customFormat="1" ht="15" customHeight="1">
      <c r="A15" s="1429"/>
      <c r="B15" s="1389"/>
      <c r="C15" s="1389"/>
      <c r="D15" s="1389"/>
      <c r="E15" s="1389"/>
      <c r="F15" s="1430"/>
      <c r="G15" s="1420"/>
      <c r="H15" s="1421"/>
      <c r="I15" s="1421"/>
      <c r="J15" s="1421"/>
      <c r="K15" s="1421"/>
      <c r="L15" s="1421"/>
      <c r="M15" s="1421"/>
      <c r="N15" s="1421"/>
      <c r="O15" s="1421"/>
      <c r="P15" s="1421"/>
      <c r="Q15" s="1421"/>
      <c r="R15" s="1421"/>
      <c r="S15" s="1421"/>
      <c r="T15" s="1421"/>
      <c r="U15" s="1421"/>
      <c r="V15" s="1421"/>
      <c r="W15" s="1421"/>
      <c r="X15" s="1421"/>
      <c r="Y15" s="1421"/>
      <c r="Z15" s="1422"/>
    </row>
    <row r="16" spans="1:28" s="77" customFormat="1" ht="15" customHeight="1">
      <c r="A16" s="1431"/>
      <c r="B16" s="1432"/>
      <c r="C16" s="1432"/>
      <c r="D16" s="1432"/>
      <c r="E16" s="1432"/>
      <c r="F16" s="1433"/>
      <c r="G16" s="1423"/>
      <c r="H16" s="1424"/>
      <c r="I16" s="1424"/>
      <c r="J16" s="1424"/>
      <c r="K16" s="1424"/>
      <c r="L16" s="1424"/>
      <c r="M16" s="1424"/>
      <c r="N16" s="1424"/>
      <c r="O16" s="1424"/>
      <c r="P16" s="1424"/>
      <c r="Q16" s="1424"/>
      <c r="R16" s="1424"/>
      <c r="S16" s="1424"/>
      <c r="T16" s="1424"/>
      <c r="U16" s="1424"/>
      <c r="V16" s="1424"/>
      <c r="W16" s="1424"/>
      <c r="X16" s="1424"/>
      <c r="Y16" s="1424"/>
      <c r="Z16" s="1425"/>
    </row>
    <row r="17" spans="1:26" s="77" customFormat="1" ht="1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s="77" customFormat="1" ht="21.95" customHeight="1">
      <c r="A18" s="1359" t="s">
        <v>249</v>
      </c>
      <c r="B18" s="1360"/>
      <c r="C18" s="1360"/>
      <c r="D18" s="1360"/>
      <c r="E18" s="1360"/>
      <c r="F18" s="1361"/>
      <c r="G18" s="1359" t="s">
        <v>250</v>
      </c>
      <c r="H18" s="1360"/>
      <c r="I18" s="1360"/>
      <c r="J18" s="1360"/>
      <c r="K18" s="1360"/>
      <c r="L18" s="1360"/>
      <c r="M18" s="1360"/>
      <c r="N18" s="1360"/>
      <c r="O18" s="1360"/>
      <c r="P18" s="1360"/>
      <c r="Q18" s="1360"/>
      <c r="R18" s="1360"/>
      <c r="S18" s="1360"/>
      <c r="T18" s="1360"/>
      <c r="U18" s="1360"/>
      <c r="V18" s="1361"/>
      <c r="W18" s="1434" t="s">
        <v>251</v>
      </c>
      <c r="X18" s="1435"/>
      <c r="Y18" s="1436"/>
      <c r="Z18" s="1437"/>
    </row>
    <row r="19" spans="1:26" s="77" customFormat="1" ht="15" customHeight="1">
      <c r="A19" s="1359"/>
      <c r="B19" s="1360"/>
      <c r="C19" s="1360"/>
      <c r="D19" s="1360"/>
      <c r="E19" s="1360"/>
      <c r="F19" s="1361"/>
      <c r="G19" s="172"/>
      <c r="H19" s="172"/>
      <c r="I19" s="173"/>
      <c r="J19" s="173"/>
      <c r="K19" s="1373"/>
      <c r="L19" s="1373"/>
      <c r="M19" s="1373"/>
      <c r="N19" s="1373"/>
      <c r="O19" s="1372"/>
      <c r="P19" s="1363"/>
      <c r="Q19" s="173"/>
      <c r="R19" s="173"/>
      <c r="S19" s="173"/>
      <c r="T19" s="173"/>
      <c r="U19" s="1372"/>
      <c r="V19" s="1441"/>
      <c r="W19" s="1438"/>
      <c r="X19" s="1439"/>
      <c r="Y19" s="1439"/>
      <c r="Z19" s="1440"/>
    </row>
    <row r="20" spans="1:26" s="77" customFormat="1" ht="15" customHeight="1">
      <c r="A20" s="1370"/>
      <c r="B20" s="1362"/>
      <c r="C20" s="1362"/>
      <c r="D20" s="1362"/>
      <c r="E20" s="1362"/>
      <c r="F20" s="1363"/>
      <c r="G20" s="80"/>
      <c r="H20" s="80"/>
      <c r="I20" s="171"/>
      <c r="J20" s="171"/>
      <c r="K20" s="1371"/>
      <c r="L20" s="1371"/>
      <c r="M20" s="1371"/>
      <c r="N20" s="1371"/>
      <c r="O20" s="1372"/>
      <c r="P20" s="1363"/>
      <c r="Q20" s="171"/>
      <c r="R20" s="171"/>
      <c r="S20" s="171"/>
      <c r="T20" s="171"/>
      <c r="U20" s="1372"/>
      <c r="V20" s="1363"/>
      <c r="W20" s="1404"/>
      <c r="X20" s="1405"/>
      <c r="Y20" s="1405"/>
      <c r="Z20" s="1406"/>
    </row>
    <row r="21" spans="1:26" s="77" customFormat="1" ht="15" customHeight="1">
      <c r="A21" s="1370"/>
      <c r="B21" s="1362"/>
      <c r="C21" s="1362"/>
      <c r="D21" s="1362"/>
      <c r="E21" s="1362"/>
      <c r="F21" s="1363"/>
      <c r="G21" s="80"/>
      <c r="H21" s="80"/>
      <c r="I21" s="171"/>
      <c r="J21" s="171"/>
      <c r="K21" s="1371"/>
      <c r="L21" s="1371"/>
      <c r="M21" s="1371"/>
      <c r="N21" s="1371"/>
      <c r="O21" s="1372"/>
      <c r="P21" s="1363"/>
      <c r="Q21" s="171"/>
      <c r="R21" s="171"/>
      <c r="S21" s="171"/>
      <c r="T21" s="171"/>
      <c r="U21" s="1372"/>
      <c r="V21" s="1363"/>
      <c r="W21" s="1407"/>
      <c r="X21" s="1408"/>
      <c r="Y21" s="1408"/>
      <c r="Z21" s="1409"/>
    </row>
    <row r="22" spans="1:26" s="77" customFormat="1" ht="15" customHeight="1">
      <c r="A22" s="1370"/>
      <c r="B22" s="1362"/>
      <c r="C22" s="1362"/>
      <c r="D22" s="1362"/>
      <c r="E22" s="1362"/>
      <c r="F22" s="1363"/>
      <c r="G22" s="80"/>
      <c r="H22" s="80"/>
      <c r="I22" s="171"/>
      <c r="J22" s="171"/>
      <c r="K22" s="1371"/>
      <c r="L22" s="1371"/>
      <c r="M22" s="1371"/>
      <c r="N22" s="1371"/>
      <c r="O22" s="1372"/>
      <c r="P22" s="1363"/>
      <c r="Q22" s="171"/>
      <c r="R22" s="171"/>
      <c r="S22" s="171"/>
      <c r="T22" s="171"/>
      <c r="U22" s="1372"/>
      <c r="V22" s="1363"/>
      <c r="W22" s="1407"/>
      <c r="X22" s="1408"/>
      <c r="Y22" s="1408"/>
      <c r="Z22" s="1409"/>
    </row>
    <row r="23" spans="1:26" s="77" customFormat="1" ht="15" customHeight="1">
      <c r="A23" s="1370"/>
      <c r="B23" s="1362"/>
      <c r="C23" s="1362"/>
      <c r="D23" s="1362"/>
      <c r="E23" s="1362"/>
      <c r="F23" s="1363"/>
      <c r="G23" s="80"/>
      <c r="H23" s="80"/>
      <c r="I23" s="171"/>
      <c r="J23" s="171"/>
      <c r="K23" s="1371"/>
      <c r="L23" s="1371"/>
      <c r="M23" s="1371"/>
      <c r="N23" s="1371"/>
      <c r="O23" s="1372"/>
      <c r="P23" s="1363"/>
      <c r="Q23" s="171"/>
      <c r="R23" s="171"/>
      <c r="S23" s="171"/>
      <c r="T23" s="171"/>
      <c r="U23" s="1372"/>
      <c r="V23" s="1363"/>
      <c r="W23" s="1407"/>
      <c r="X23" s="1408"/>
      <c r="Y23" s="1408"/>
      <c r="Z23" s="1409"/>
    </row>
    <row r="24" spans="1:26" s="77" customFormat="1" ht="15" customHeight="1">
      <c r="A24" s="1370"/>
      <c r="B24" s="1362"/>
      <c r="C24" s="1362"/>
      <c r="D24" s="1362"/>
      <c r="E24" s="1362"/>
      <c r="F24" s="1363"/>
      <c r="G24" s="80"/>
      <c r="H24" s="80"/>
      <c r="I24" s="171"/>
      <c r="J24" s="171"/>
      <c r="K24" s="1371"/>
      <c r="L24" s="1371"/>
      <c r="M24" s="1371"/>
      <c r="N24" s="1371"/>
      <c r="O24" s="1372"/>
      <c r="P24" s="1363"/>
      <c r="Q24" s="171"/>
      <c r="R24" s="171"/>
      <c r="S24" s="171"/>
      <c r="T24" s="171"/>
      <c r="U24" s="1372"/>
      <c r="V24" s="1363"/>
      <c r="W24" s="1407"/>
      <c r="X24" s="1408"/>
      <c r="Y24" s="1408"/>
      <c r="Z24" s="1409"/>
    </row>
    <row r="25" spans="1:26" s="77" customFormat="1" ht="20.25" customHeight="1">
      <c r="A25" s="1414" t="s">
        <v>252</v>
      </c>
      <c r="B25" s="1415"/>
      <c r="C25" s="1415"/>
      <c r="D25" s="1415"/>
      <c r="E25" s="1415"/>
      <c r="F25" s="1415"/>
      <c r="G25" s="1415"/>
      <c r="H25" s="1415"/>
      <c r="I25" s="1415"/>
      <c r="J25" s="1415"/>
      <c r="K25" s="1415"/>
      <c r="L25" s="1415"/>
      <c r="M25" s="1415"/>
      <c r="N25" s="1415"/>
      <c r="O25" s="1415"/>
      <c r="P25" s="1415"/>
      <c r="Q25" s="1415"/>
      <c r="R25" s="1415"/>
      <c r="S25" s="1415"/>
      <c r="T25" s="1415"/>
      <c r="U25" s="1415"/>
      <c r="V25" s="1415"/>
      <c r="W25" s="1407"/>
      <c r="X25" s="1408"/>
      <c r="Y25" s="1408"/>
      <c r="Z25" s="1409"/>
    </row>
    <row r="26" spans="1:26" s="77" customFormat="1" ht="15" customHeight="1">
      <c r="A26" s="1341" t="s">
        <v>253</v>
      </c>
      <c r="B26" s="1342"/>
      <c r="C26" s="1342"/>
      <c r="D26" s="1342"/>
      <c r="E26" s="1342"/>
      <c r="F26" s="1343"/>
      <c r="G26" s="1375"/>
      <c r="H26" s="1371"/>
      <c r="I26" s="1371"/>
      <c r="J26" s="1371"/>
      <c r="K26" s="1371"/>
      <c r="L26" s="1371"/>
      <c r="M26" s="1371"/>
      <c r="N26" s="1371"/>
      <c r="O26" s="1371"/>
      <c r="P26" s="1371"/>
      <c r="Q26" s="1371"/>
      <c r="R26" s="1371"/>
      <c r="S26" s="1371"/>
      <c r="T26" s="1371"/>
      <c r="U26" s="1413"/>
      <c r="V26" s="1413"/>
      <c r="W26" s="1407"/>
      <c r="X26" s="1408"/>
      <c r="Y26" s="1408"/>
      <c r="Z26" s="1409"/>
    </row>
    <row r="27" spans="1:26" s="77" customFormat="1" ht="15" customHeight="1">
      <c r="A27" s="1344" t="s">
        <v>254</v>
      </c>
      <c r="B27" s="1345"/>
      <c r="C27" s="1345"/>
      <c r="D27" s="1345"/>
      <c r="E27" s="1345"/>
      <c r="F27" s="1346"/>
      <c r="G27" s="1375"/>
      <c r="H27" s="1371"/>
      <c r="I27" s="1371"/>
      <c r="J27" s="1371"/>
      <c r="K27" s="1371"/>
      <c r="L27" s="1371"/>
      <c r="M27" s="1371"/>
      <c r="N27" s="1371"/>
      <c r="O27" s="1371"/>
      <c r="P27" s="1371"/>
      <c r="Q27" s="1371"/>
      <c r="R27" s="1371"/>
      <c r="S27" s="1371"/>
      <c r="T27" s="1371"/>
      <c r="U27" s="1413"/>
      <c r="V27" s="1413"/>
      <c r="W27" s="1407"/>
      <c r="X27" s="1408"/>
      <c r="Y27" s="1408"/>
      <c r="Z27" s="1409"/>
    </row>
    <row r="28" spans="1:26" s="77" customFormat="1" ht="15" customHeight="1">
      <c r="A28" s="1341" t="s">
        <v>255</v>
      </c>
      <c r="B28" s="1342"/>
      <c r="C28" s="1342"/>
      <c r="D28" s="1342"/>
      <c r="E28" s="1342"/>
      <c r="F28" s="1343"/>
      <c r="G28" s="1375"/>
      <c r="H28" s="1371"/>
      <c r="I28" s="1371"/>
      <c r="J28" s="1371"/>
      <c r="K28" s="1371"/>
      <c r="L28" s="1371"/>
      <c r="M28" s="1371"/>
      <c r="N28" s="1371"/>
      <c r="O28" s="1371"/>
      <c r="P28" s="1371"/>
      <c r="Q28" s="1371"/>
      <c r="R28" s="1371"/>
      <c r="S28" s="1371"/>
      <c r="T28" s="1371"/>
      <c r="U28" s="1413"/>
      <c r="V28" s="1413"/>
      <c r="W28" s="1407"/>
      <c r="X28" s="1408"/>
      <c r="Y28" s="1408"/>
      <c r="Z28" s="1409"/>
    </row>
    <row r="29" spans="1:26" s="77" customFormat="1" ht="15" customHeight="1">
      <c r="A29" s="1341" t="s">
        <v>256</v>
      </c>
      <c r="B29" s="1342"/>
      <c r="C29" s="1342"/>
      <c r="D29" s="1342"/>
      <c r="E29" s="1342"/>
      <c r="F29" s="1343"/>
      <c r="G29" s="1375"/>
      <c r="H29" s="1371"/>
      <c r="I29" s="1371"/>
      <c r="J29" s="1371"/>
      <c r="K29" s="1371"/>
      <c r="L29" s="1371"/>
      <c r="M29" s="1371"/>
      <c r="N29" s="1371"/>
      <c r="O29" s="1371"/>
      <c r="P29" s="1371"/>
      <c r="Q29" s="1371"/>
      <c r="R29" s="1371"/>
      <c r="S29" s="1371"/>
      <c r="T29" s="1371"/>
      <c r="U29" s="1413"/>
      <c r="V29" s="1413"/>
      <c r="W29" s="1407"/>
      <c r="X29" s="1408"/>
      <c r="Y29" s="1408"/>
      <c r="Z29" s="1409"/>
    </row>
    <row r="30" spans="1:26" s="77" customFormat="1" ht="15" customHeight="1">
      <c r="A30" s="1347" t="s">
        <v>257</v>
      </c>
      <c r="B30" s="1348"/>
      <c r="C30" s="1348"/>
      <c r="D30" s="1348"/>
      <c r="E30" s="1348"/>
      <c r="F30" s="1349"/>
      <c r="G30" s="1375"/>
      <c r="H30" s="1371"/>
      <c r="I30" s="1371"/>
      <c r="J30" s="1371"/>
      <c r="K30" s="1371"/>
      <c r="L30" s="1371"/>
      <c r="M30" s="1371"/>
      <c r="N30" s="1371"/>
      <c r="O30" s="1371"/>
      <c r="P30" s="1371"/>
      <c r="Q30" s="1371"/>
      <c r="R30" s="1394"/>
      <c r="S30" s="1394"/>
      <c r="T30" s="1394"/>
      <c r="U30" s="1395"/>
      <c r="V30" s="1395"/>
      <c r="W30" s="1410"/>
      <c r="X30" s="1411"/>
      <c r="Y30" s="1411"/>
      <c r="Z30" s="1412"/>
    </row>
    <row r="31" spans="1:26" s="77" customFormat="1" ht="21.95" customHeight="1">
      <c r="A31" s="1350" t="s">
        <v>746</v>
      </c>
      <c r="B31" s="1351"/>
      <c r="C31" s="1351"/>
      <c r="D31" s="1351"/>
      <c r="E31" s="1351"/>
      <c r="F31" s="1351"/>
      <c r="G31" s="1351"/>
      <c r="H31" s="1351"/>
      <c r="I31" s="1351"/>
      <c r="J31" s="1352"/>
      <c r="K31" s="1396" t="s">
        <v>258</v>
      </c>
      <c r="L31" s="1383"/>
      <c r="M31" s="1383"/>
      <c r="N31" s="1383"/>
      <c r="O31" s="1383"/>
      <c r="P31" s="1383"/>
      <c r="Q31" s="1384"/>
      <c r="R31" s="1396" t="s">
        <v>259</v>
      </c>
      <c r="S31" s="1383"/>
      <c r="T31" s="1383"/>
      <c r="U31" s="1383"/>
      <c r="V31" s="1383"/>
      <c r="W31" s="1383"/>
      <c r="X31" s="1383"/>
      <c r="Y31" s="1383"/>
      <c r="Z31" s="1384"/>
    </row>
    <row r="32" spans="1:26" s="77" customFormat="1" ht="27.95" customHeight="1">
      <c r="A32" s="1397" t="s">
        <v>260</v>
      </c>
      <c r="B32" s="1398"/>
      <c r="C32" s="1398"/>
      <c r="D32" s="1398"/>
      <c r="E32" s="1398"/>
      <c r="F32" s="1374"/>
      <c r="G32" s="1399" t="s">
        <v>261</v>
      </c>
      <c r="H32" s="1400"/>
      <c r="I32" s="1400"/>
      <c r="J32" s="1401"/>
      <c r="K32" s="1402" t="s">
        <v>262</v>
      </c>
      <c r="L32" s="1398"/>
      <c r="M32" s="1402" t="s">
        <v>263</v>
      </c>
      <c r="N32" s="1398"/>
      <c r="O32" s="1359" t="s">
        <v>264</v>
      </c>
      <c r="P32" s="1361"/>
      <c r="Q32" s="174" t="s">
        <v>265</v>
      </c>
      <c r="R32" s="1402" t="s">
        <v>266</v>
      </c>
      <c r="S32" s="1403"/>
      <c r="T32" s="1403"/>
      <c r="U32" s="1403"/>
      <c r="V32" s="1403"/>
      <c r="W32" s="1403"/>
      <c r="X32" s="1403"/>
      <c r="Y32" s="1403"/>
      <c r="Z32" s="1398"/>
    </row>
    <row r="33" spans="1:26" s="77" customFormat="1" ht="15" customHeight="1">
      <c r="A33" s="1370"/>
      <c r="B33" s="1362"/>
      <c r="C33" s="1362"/>
      <c r="D33" s="1362"/>
      <c r="E33" s="1362"/>
      <c r="F33" s="1363"/>
      <c r="G33" s="1372"/>
      <c r="H33" s="1362"/>
      <c r="I33" s="1362"/>
      <c r="J33" s="1363"/>
      <c r="K33" s="1372"/>
      <c r="L33" s="1363"/>
      <c r="M33" s="1372"/>
      <c r="N33" s="1363"/>
      <c r="O33" s="1372"/>
      <c r="P33" s="1363"/>
      <c r="Q33" s="80"/>
      <c r="R33" s="1386"/>
      <c r="S33" s="1387"/>
      <c r="T33" s="1387"/>
      <c r="U33" s="1387"/>
      <c r="V33" s="1387"/>
      <c r="W33" s="1387"/>
      <c r="X33" s="1387"/>
      <c r="Y33" s="1387"/>
      <c r="Z33" s="1388"/>
    </row>
    <row r="34" spans="1:26" s="77" customFormat="1" ht="15" customHeight="1">
      <c r="A34" s="1372"/>
      <c r="B34" s="1362"/>
      <c r="C34" s="1362"/>
      <c r="D34" s="1362"/>
      <c r="E34" s="1362"/>
      <c r="F34" s="1363"/>
      <c r="G34" s="1372"/>
      <c r="H34" s="1362"/>
      <c r="I34" s="1362"/>
      <c r="J34" s="1363"/>
      <c r="K34" s="1372"/>
      <c r="L34" s="1363"/>
      <c r="M34" s="1372"/>
      <c r="N34" s="1363"/>
      <c r="O34" s="1372"/>
      <c r="P34" s="1363"/>
      <c r="Q34" s="80"/>
      <c r="R34" s="1386"/>
      <c r="S34" s="1387"/>
      <c r="T34" s="1387"/>
      <c r="U34" s="1387"/>
      <c r="V34" s="1387"/>
      <c r="W34" s="1387"/>
      <c r="X34" s="1387"/>
      <c r="Y34" s="1387"/>
      <c r="Z34" s="1388"/>
    </row>
    <row r="35" spans="1:26" s="77" customFormat="1" ht="15" customHeight="1">
      <c r="A35" s="1372"/>
      <c r="B35" s="1362"/>
      <c r="C35" s="1362"/>
      <c r="D35" s="1362"/>
      <c r="E35" s="1362"/>
      <c r="F35" s="1363"/>
      <c r="G35" s="1372"/>
      <c r="H35" s="1362"/>
      <c r="I35" s="1362"/>
      <c r="J35" s="1363"/>
      <c r="K35" s="1372"/>
      <c r="L35" s="1363"/>
      <c r="M35" s="1372"/>
      <c r="N35" s="1363"/>
      <c r="O35" s="1372"/>
      <c r="P35" s="1363"/>
      <c r="Q35" s="80"/>
      <c r="R35" s="1386"/>
      <c r="S35" s="1387"/>
      <c r="T35" s="1387"/>
      <c r="U35" s="1387"/>
      <c r="V35" s="1387"/>
      <c r="W35" s="1387"/>
      <c r="X35" s="1387"/>
      <c r="Y35" s="1387"/>
      <c r="Z35" s="1388"/>
    </row>
    <row r="36" spans="1:26" s="77" customFormat="1" ht="15" customHeight="1">
      <c r="A36" s="1372"/>
      <c r="B36" s="1362"/>
      <c r="C36" s="1362"/>
      <c r="D36" s="1362"/>
      <c r="E36" s="1362"/>
      <c r="F36" s="1363"/>
      <c r="G36" s="1372"/>
      <c r="H36" s="1362"/>
      <c r="I36" s="1362"/>
      <c r="J36" s="1363"/>
      <c r="K36" s="1372"/>
      <c r="L36" s="1363"/>
      <c r="M36" s="1372"/>
      <c r="N36" s="1363"/>
      <c r="O36" s="1372"/>
      <c r="P36" s="1363"/>
      <c r="Q36" s="80"/>
      <c r="R36" s="1386"/>
      <c r="S36" s="1387"/>
      <c r="T36" s="1387"/>
      <c r="U36" s="1387"/>
      <c r="V36" s="1387"/>
      <c r="W36" s="1387"/>
      <c r="X36" s="1387"/>
      <c r="Y36" s="1387"/>
      <c r="Z36" s="1388"/>
    </row>
    <row r="37" spans="1:26" s="77" customFormat="1" ht="15" customHeight="1">
      <c r="A37" s="1372"/>
      <c r="B37" s="1362"/>
      <c r="C37" s="1362"/>
      <c r="D37" s="1362"/>
      <c r="E37" s="1362"/>
      <c r="F37" s="1363"/>
      <c r="G37" s="1372"/>
      <c r="H37" s="1362"/>
      <c r="I37" s="1362"/>
      <c r="J37" s="1363"/>
      <c r="K37" s="1372"/>
      <c r="L37" s="1363"/>
      <c r="M37" s="1372"/>
      <c r="N37" s="1363"/>
      <c r="O37" s="1372"/>
      <c r="P37" s="1363"/>
      <c r="Q37" s="80"/>
      <c r="R37" s="1386"/>
      <c r="S37" s="1387"/>
      <c r="T37" s="1387"/>
      <c r="U37" s="1387"/>
      <c r="V37" s="1387"/>
      <c r="W37" s="1387"/>
      <c r="X37" s="1387"/>
      <c r="Y37" s="1387"/>
      <c r="Z37" s="1388"/>
    </row>
    <row r="38" spans="1:26" s="77" customFormat="1" ht="15" customHeight="1">
      <c r="A38" s="1372"/>
      <c r="B38" s="1362"/>
      <c r="C38" s="1362"/>
      <c r="D38" s="1362"/>
      <c r="E38" s="1362"/>
      <c r="F38" s="1363"/>
      <c r="G38" s="1372"/>
      <c r="H38" s="1362"/>
      <c r="I38" s="1362"/>
      <c r="J38" s="1363"/>
      <c r="K38" s="1372"/>
      <c r="L38" s="1363"/>
      <c r="M38" s="1372"/>
      <c r="N38" s="1363"/>
      <c r="O38" s="1372"/>
      <c r="P38" s="1363"/>
      <c r="Q38" s="80"/>
      <c r="R38" s="1386"/>
      <c r="S38" s="1387"/>
      <c r="T38" s="1387"/>
      <c r="U38" s="1387"/>
      <c r="V38" s="1387"/>
      <c r="W38" s="1387"/>
      <c r="X38" s="1387"/>
      <c r="Y38" s="1387"/>
      <c r="Z38" s="1388"/>
    </row>
    <row r="39" spans="1:26" s="77" customFormat="1" ht="15" customHeight="1">
      <c r="A39" s="1372"/>
      <c r="B39" s="1362"/>
      <c r="C39" s="1362"/>
      <c r="D39" s="1362"/>
      <c r="E39" s="1362"/>
      <c r="F39" s="1363"/>
      <c r="G39" s="1372"/>
      <c r="H39" s="1362"/>
      <c r="I39" s="1362"/>
      <c r="J39" s="1363"/>
      <c r="K39" s="1372"/>
      <c r="L39" s="1363"/>
      <c r="M39" s="1372"/>
      <c r="N39" s="1363"/>
      <c r="O39" s="1372"/>
      <c r="P39" s="1363"/>
      <c r="Q39" s="80"/>
      <c r="R39" s="1386"/>
      <c r="S39" s="1387"/>
      <c r="T39" s="1387"/>
      <c r="U39" s="1387"/>
      <c r="V39" s="1387"/>
      <c r="W39" s="1387"/>
      <c r="X39" s="1387"/>
      <c r="Y39" s="1387"/>
      <c r="Z39" s="1388"/>
    </row>
    <row r="40" spans="1:26" s="77" customFormat="1" ht="15" customHeight="1">
      <c r="A40" s="1372"/>
      <c r="B40" s="1362"/>
      <c r="C40" s="1362"/>
      <c r="D40" s="1362"/>
      <c r="E40" s="1362"/>
      <c r="F40" s="1363"/>
      <c r="G40" s="1372"/>
      <c r="H40" s="1362"/>
      <c r="I40" s="1362"/>
      <c r="J40" s="1363"/>
      <c r="K40" s="1372"/>
      <c r="L40" s="1363"/>
      <c r="M40" s="1372"/>
      <c r="N40" s="1363"/>
      <c r="O40" s="1372"/>
      <c r="P40" s="1363"/>
      <c r="Q40" s="80"/>
      <c r="R40" s="1386"/>
      <c r="S40" s="1387"/>
      <c r="T40" s="1387"/>
      <c r="U40" s="1387"/>
      <c r="V40" s="1387"/>
      <c r="W40" s="1387"/>
      <c r="X40" s="1387"/>
      <c r="Y40" s="1387"/>
      <c r="Z40" s="1388"/>
    </row>
    <row r="41" spans="1:26" s="77" customFormat="1" ht="15" customHeight="1">
      <c r="A41" s="1372"/>
      <c r="B41" s="1362"/>
      <c r="C41" s="1362"/>
      <c r="D41" s="1362"/>
      <c r="E41" s="1362"/>
      <c r="F41" s="1363"/>
      <c r="G41" s="1372"/>
      <c r="H41" s="1362"/>
      <c r="I41" s="1362"/>
      <c r="J41" s="1363"/>
      <c r="K41" s="1372"/>
      <c r="L41" s="1363"/>
      <c r="M41" s="1372"/>
      <c r="N41" s="1363"/>
      <c r="O41" s="1372"/>
      <c r="P41" s="1363"/>
      <c r="Q41" s="80"/>
      <c r="R41" s="1386"/>
      <c r="S41" s="1387"/>
      <c r="T41" s="1387"/>
      <c r="U41" s="1387"/>
      <c r="V41" s="1387"/>
      <c r="W41" s="1387"/>
      <c r="X41" s="1387"/>
      <c r="Y41" s="1387"/>
      <c r="Z41" s="1388"/>
    </row>
    <row r="42" spans="1:26" s="77" customFormat="1" ht="15" customHeight="1">
      <c r="A42" s="1372"/>
      <c r="B42" s="1362"/>
      <c r="C42" s="1362"/>
      <c r="D42" s="1362"/>
      <c r="E42" s="1362"/>
      <c r="F42" s="1363"/>
      <c r="G42" s="1372"/>
      <c r="H42" s="1362"/>
      <c r="I42" s="1362"/>
      <c r="J42" s="1363"/>
      <c r="K42" s="1372"/>
      <c r="L42" s="1363"/>
      <c r="M42" s="1372"/>
      <c r="N42" s="1363"/>
      <c r="O42" s="1372"/>
      <c r="P42" s="1363"/>
      <c r="Q42" s="80"/>
      <c r="R42" s="1386"/>
      <c r="S42" s="1387"/>
      <c r="T42" s="1387"/>
      <c r="U42" s="1387"/>
      <c r="V42" s="1387"/>
      <c r="W42" s="1387"/>
      <c r="X42" s="1387"/>
      <c r="Y42" s="1387"/>
      <c r="Z42" s="1388"/>
    </row>
    <row r="43" spans="1:26" s="77" customFormat="1" ht="15" customHeight="1">
      <c r="A43" s="1372"/>
      <c r="B43" s="1362"/>
      <c r="C43" s="1362"/>
      <c r="D43" s="1362"/>
      <c r="E43" s="1362"/>
      <c r="F43" s="1363"/>
      <c r="G43" s="1372"/>
      <c r="H43" s="1362"/>
      <c r="I43" s="1362"/>
      <c r="J43" s="1363"/>
      <c r="K43" s="1372"/>
      <c r="L43" s="1363"/>
      <c r="M43" s="1372"/>
      <c r="N43" s="1363"/>
      <c r="O43" s="1372"/>
      <c r="P43" s="1363"/>
      <c r="Q43" s="80"/>
      <c r="R43" s="1386"/>
      <c r="S43" s="1387"/>
      <c r="T43" s="1387"/>
      <c r="U43" s="1387"/>
      <c r="V43" s="1387"/>
      <c r="W43" s="1387"/>
      <c r="X43" s="1387"/>
      <c r="Y43" s="1387"/>
      <c r="Z43" s="1388"/>
    </row>
    <row r="44" spans="1:26" s="77" customFormat="1" ht="15" customHeight="1">
      <c r="A44" s="1372"/>
      <c r="B44" s="1362"/>
      <c r="C44" s="1362"/>
      <c r="D44" s="1362"/>
      <c r="E44" s="1362"/>
      <c r="F44" s="1363"/>
      <c r="G44" s="1372"/>
      <c r="H44" s="1362"/>
      <c r="I44" s="1362"/>
      <c r="J44" s="1363"/>
      <c r="K44" s="1372"/>
      <c r="L44" s="1363"/>
      <c r="M44" s="1372"/>
      <c r="N44" s="1363"/>
      <c r="O44" s="1372"/>
      <c r="P44" s="1363"/>
      <c r="Q44" s="80"/>
      <c r="R44" s="1386"/>
      <c r="S44" s="1387"/>
      <c r="T44" s="1387"/>
      <c r="U44" s="1387"/>
      <c r="V44" s="1387"/>
      <c r="W44" s="1387"/>
      <c r="X44" s="1387"/>
      <c r="Y44" s="1387"/>
      <c r="Z44" s="1388"/>
    </row>
    <row r="45" spans="1:26" s="77" customFormat="1" ht="15" customHeight="1">
      <c r="A45" s="1372"/>
      <c r="B45" s="1362"/>
      <c r="C45" s="1362"/>
      <c r="D45" s="1362"/>
      <c r="E45" s="1362"/>
      <c r="F45" s="1363"/>
      <c r="G45" s="1372"/>
      <c r="H45" s="1362"/>
      <c r="I45" s="1362"/>
      <c r="J45" s="1363"/>
      <c r="K45" s="1372"/>
      <c r="L45" s="1363"/>
      <c r="M45" s="1372"/>
      <c r="N45" s="1363"/>
      <c r="O45" s="1372"/>
      <c r="P45" s="1363"/>
      <c r="Q45" s="80"/>
      <c r="R45" s="1386"/>
      <c r="S45" s="1387"/>
      <c r="T45" s="1387"/>
      <c r="U45" s="1387"/>
      <c r="V45" s="1387"/>
      <c r="W45" s="1387"/>
      <c r="X45" s="1387"/>
      <c r="Y45" s="1387"/>
      <c r="Z45" s="1388"/>
    </row>
    <row r="46" spans="1:26" s="77" customFormat="1" ht="15" customHeight="1">
      <c r="A46" s="1372"/>
      <c r="B46" s="1362"/>
      <c r="C46" s="1362"/>
      <c r="D46" s="1362"/>
      <c r="E46" s="1362"/>
      <c r="F46" s="1363"/>
      <c r="G46" s="1372"/>
      <c r="H46" s="1362"/>
      <c r="I46" s="1362"/>
      <c r="J46" s="1363"/>
      <c r="K46" s="1372"/>
      <c r="L46" s="1363"/>
      <c r="M46" s="1372"/>
      <c r="N46" s="1363"/>
      <c r="O46" s="1372"/>
      <c r="P46" s="1363"/>
      <c r="Q46" s="80"/>
      <c r="R46" s="1386"/>
      <c r="S46" s="1387"/>
      <c r="T46" s="1387"/>
      <c r="U46" s="1387"/>
      <c r="V46" s="1387"/>
      <c r="W46" s="1387"/>
      <c r="X46" s="1387"/>
      <c r="Y46" s="1387"/>
      <c r="Z46" s="1388"/>
    </row>
    <row r="47" spans="1:26" s="77" customFormat="1" ht="15" customHeight="1">
      <c r="A47" s="1372"/>
      <c r="B47" s="1362"/>
      <c r="C47" s="1362"/>
      <c r="D47" s="1362"/>
      <c r="E47" s="1362"/>
      <c r="F47" s="1363"/>
      <c r="G47" s="1372"/>
      <c r="H47" s="1362"/>
      <c r="I47" s="1362"/>
      <c r="J47" s="1363"/>
      <c r="K47" s="1372"/>
      <c r="L47" s="1363"/>
      <c r="M47" s="1372"/>
      <c r="N47" s="1363"/>
      <c r="O47" s="1372"/>
      <c r="P47" s="1363"/>
      <c r="Q47" s="80"/>
      <c r="R47" s="1386"/>
      <c r="S47" s="1387"/>
      <c r="T47" s="1387"/>
      <c r="U47" s="1387"/>
      <c r="V47" s="1387"/>
      <c r="W47" s="1387"/>
      <c r="X47" s="1387"/>
      <c r="Y47" s="1387"/>
      <c r="Z47" s="1388"/>
    </row>
    <row r="48" spans="1:26" s="77" customFormat="1" ht="15" customHeight="1">
      <c r="A48" s="1372"/>
      <c r="B48" s="1362"/>
      <c r="C48" s="1362"/>
      <c r="D48" s="1362"/>
      <c r="E48" s="1362"/>
      <c r="F48" s="1363"/>
      <c r="G48" s="1372"/>
      <c r="H48" s="1362"/>
      <c r="I48" s="1362"/>
      <c r="J48" s="1363"/>
      <c r="K48" s="1372"/>
      <c r="L48" s="1363"/>
      <c r="M48" s="1372"/>
      <c r="N48" s="1363"/>
      <c r="O48" s="1372"/>
      <c r="P48" s="1363"/>
      <c r="Q48" s="80"/>
      <c r="R48" s="1386"/>
      <c r="S48" s="1387"/>
      <c r="T48" s="1387"/>
      <c r="U48" s="1387"/>
      <c r="V48" s="1387"/>
      <c r="W48" s="1387"/>
      <c r="X48" s="1387"/>
      <c r="Y48" s="1387"/>
      <c r="Z48" s="1388"/>
    </row>
    <row r="49" spans="1:26" s="77" customFormat="1" ht="15" customHeight="1">
      <c r="A49" s="1372"/>
      <c r="B49" s="1362"/>
      <c r="C49" s="1362"/>
      <c r="D49" s="1362"/>
      <c r="E49" s="1362"/>
      <c r="F49" s="1363"/>
      <c r="G49" s="1372"/>
      <c r="H49" s="1362"/>
      <c r="I49" s="1362"/>
      <c r="J49" s="1363"/>
      <c r="K49" s="1372"/>
      <c r="L49" s="1363"/>
      <c r="M49" s="1372"/>
      <c r="N49" s="1363"/>
      <c r="O49" s="1372"/>
      <c r="P49" s="1363"/>
      <c r="Q49" s="80"/>
      <c r="R49" s="1386"/>
      <c r="S49" s="1387"/>
      <c r="T49" s="1387"/>
      <c r="U49" s="1387"/>
      <c r="V49" s="1387"/>
      <c r="W49" s="1387"/>
      <c r="X49" s="1387"/>
      <c r="Y49" s="1387"/>
      <c r="Z49" s="1388"/>
    </row>
    <row r="50" spans="1:26" s="77" customFormat="1" ht="15" customHeight="1">
      <c r="A50" s="1372"/>
      <c r="B50" s="1362"/>
      <c r="C50" s="1362"/>
      <c r="D50" s="1362"/>
      <c r="E50" s="1362"/>
      <c r="F50" s="1363"/>
      <c r="G50" s="1372"/>
      <c r="H50" s="1362"/>
      <c r="I50" s="1362"/>
      <c r="J50" s="1363"/>
      <c r="K50" s="1372"/>
      <c r="L50" s="1363"/>
      <c r="M50" s="1372"/>
      <c r="N50" s="1363"/>
      <c r="O50" s="1372"/>
      <c r="P50" s="1363"/>
      <c r="Q50" s="80"/>
      <c r="R50" s="1386"/>
      <c r="S50" s="1387"/>
      <c r="T50" s="1387"/>
      <c r="U50" s="1387"/>
      <c r="V50" s="1387"/>
      <c r="W50" s="1387"/>
      <c r="X50" s="1387"/>
      <c r="Y50" s="1387"/>
      <c r="Z50" s="1388"/>
    </row>
    <row r="51" spans="1:26" s="77" customFormat="1" ht="15" customHeight="1">
      <c r="A51" s="1372"/>
      <c r="B51" s="1362"/>
      <c r="C51" s="1362"/>
      <c r="D51" s="1362"/>
      <c r="E51" s="1362"/>
      <c r="F51" s="1363"/>
      <c r="G51" s="1372"/>
      <c r="H51" s="1362"/>
      <c r="I51" s="1362"/>
      <c r="J51" s="1363"/>
      <c r="K51" s="1372"/>
      <c r="L51" s="1363"/>
      <c r="M51" s="1372"/>
      <c r="N51" s="1363"/>
      <c r="O51" s="1372"/>
      <c r="P51" s="1363"/>
      <c r="Q51" s="80"/>
      <c r="R51" s="1386"/>
      <c r="S51" s="1387"/>
      <c r="T51" s="1387"/>
      <c r="U51" s="1387"/>
      <c r="V51" s="1387"/>
      <c r="W51" s="1387"/>
      <c r="X51" s="1387"/>
      <c r="Y51" s="1387"/>
      <c r="Z51" s="1388"/>
    </row>
    <row r="52" spans="1:26" s="77" customFormat="1" ht="15" customHeight="1">
      <c r="A52" s="1372"/>
      <c r="B52" s="1362"/>
      <c r="C52" s="1362"/>
      <c r="D52" s="1362"/>
      <c r="E52" s="1362"/>
      <c r="F52" s="1363"/>
      <c r="G52" s="1372"/>
      <c r="H52" s="1362"/>
      <c r="I52" s="1362"/>
      <c r="J52" s="1363"/>
      <c r="K52" s="1372"/>
      <c r="L52" s="1363"/>
      <c r="M52" s="1372"/>
      <c r="N52" s="1363"/>
      <c r="O52" s="1372"/>
      <c r="P52" s="1363"/>
      <c r="Q52" s="80"/>
      <c r="R52" s="1386"/>
      <c r="S52" s="1387"/>
      <c r="T52" s="1387"/>
      <c r="U52" s="1387"/>
      <c r="V52" s="1387"/>
      <c r="W52" s="1387"/>
      <c r="X52" s="1387"/>
      <c r="Y52" s="1387"/>
      <c r="Z52" s="1388"/>
    </row>
    <row r="53" spans="1:26" s="77" customFormat="1" ht="15" customHeight="1">
      <c r="A53" s="1389"/>
      <c r="B53" s="1389"/>
      <c r="C53" s="1389"/>
      <c r="D53" s="1389"/>
      <c r="E53" s="1389"/>
      <c r="F53" s="1389"/>
      <c r="G53" s="1389"/>
      <c r="H53" s="1389"/>
      <c r="I53" s="1389"/>
      <c r="J53" s="1389"/>
      <c r="K53" s="1389"/>
      <c r="L53" s="1389"/>
      <c r="M53" s="1389"/>
      <c r="N53" s="1389"/>
      <c r="O53" s="1389"/>
      <c r="P53" s="1389"/>
      <c r="Q53" s="1389"/>
      <c r="R53" s="1389"/>
      <c r="S53" s="1389"/>
      <c r="T53" s="1389"/>
      <c r="U53" s="1389"/>
      <c r="V53" s="1389"/>
      <c r="W53" s="1389"/>
      <c r="X53" s="1389"/>
      <c r="Y53" s="1389"/>
      <c r="Z53" s="1389"/>
    </row>
    <row r="54" spans="1:26" s="77" customFormat="1" ht="23.25" customHeight="1">
      <c r="A54" s="1390" t="s">
        <v>267</v>
      </c>
      <c r="B54" s="1391"/>
      <c r="C54" s="1391"/>
      <c r="D54" s="1391"/>
      <c r="E54" s="1391"/>
      <c r="F54" s="1390"/>
      <c r="G54" s="1390" t="s">
        <v>268</v>
      </c>
      <c r="H54" s="1390"/>
      <c r="I54" s="1390"/>
      <c r="J54" s="1390"/>
      <c r="K54" s="1392"/>
      <c r="L54" s="1390"/>
      <c r="M54" s="24"/>
      <c r="N54" s="1390" t="s">
        <v>269</v>
      </c>
      <c r="O54" s="1390"/>
      <c r="P54" s="1390"/>
      <c r="Q54" s="1390"/>
      <c r="R54" s="1390"/>
      <c r="S54" s="1390"/>
      <c r="T54" s="1390"/>
      <c r="U54" s="1390"/>
      <c r="V54" s="1390"/>
      <c r="W54" s="1390"/>
      <c r="X54" s="1392"/>
      <c r="Y54" s="1392"/>
      <c r="Z54" s="1390"/>
    </row>
    <row r="55" spans="1:26" s="78" customFormat="1" ht="15" customHeight="1">
      <c r="A55" s="1364" t="s">
        <v>270</v>
      </c>
      <c r="B55" s="1365"/>
      <c r="C55" s="1353" t="s">
        <v>271</v>
      </c>
      <c r="D55" s="1354"/>
      <c r="E55" s="1354"/>
      <c r="F55" s="1355"/>
      <c r="G55" s="1370"/>
      <c r="H55" s="1362"/>
      <c r="I55" s="1362"/>
      <c r="J55" s="1362"/>
      <c r="K55" s="1362"/>
      <c r="L55" s="1363"/>
      <c r="M55" s="24"/>
      <c r="N55" s="1374" t="s">
        <v>267</v>
      </c>
      <c r="O55" s="1374"/>
      <c r="P55" s="1374"/>
      <c r="Q55" s="1374"/>
      <c r="R55" s="1374" t="s">
        <v>268</v>
      </c>
      <c r="S55" s="1374"/>
      <c r="T55" s="1374"/>
      <c r="U55" s="1359" t="s">
        <v>272</v>
      </c>
      <c r="V55" s="1360"/>
      <c r="W55" s="1360"/>
      <c r="X55" s="1360"/>
      <c r="Y55" s="1360"/>
      <c r="Z55" s="1361"/>
    </row>
    <row r="56" spans="1:26" s="78" customFormat="1" ht="15" customHeight="1">
      <c r="A56" s="1366"/>
      <c r="B56" s="1367"/>
      <c r="C56" s="1341" t="s">
        <v>273</v>
      </c>
      <c r="D56" s="1342"/>
      <c r="E56" s="1342"/>
      <c r="F56" s="1343"/>
      <c r="G56" s="1370"/>
      <c r="H56" s="1362"/>
      <c r="I56" s="1362"/>
      <c r="J56" s="1362"/>
      <c r="K56" s="1362"/>
      <c r="L56" s="1363"/>
      <c r="M56" s="24"/>
      <c r="N56" s="1375"/>
      <c r="O56" s="1371"/>
      <c r="P56" s="1371"/>
      <c r="Q56" s="1371"/>
      <c r="R56" s="1376"/>
      <c r="S56" s="1373"/>
      <c r="T56" s="1373"/>
      <c r="U56" s="1372"/>
      <c r="V56" s="1362"/>
      <c r="W56" s="175" t="s">
        <v>274</v>
      </c>
      <c r="X56" s="1393"/>
      <c r="Y56" s="1362"/>
      <c r="Z56" s="1363"/>
    </row>
    <row r="57" spans="1:26" s="78" customFormat="1" ht="15" customHeight="1">
      <c r="A57" s="1368"/>
      <c r="B57" s="1369"/>
      <c r="C57" s="1356"/>
      <c r="D57" s="1357"/>
      <c r="E57" s="1357"/>
      <c r="F57" s="1358"/>
      <c r="G57" s="1372"/>
      <c r="H57" s="1362"/>
      <c r="I57" s="1362"/>
      <c r="J57" s="1362"/>
      <c r="K57" s="1362"/>
      <c r="L57" s="1363"/>
      <c r="M57" s="24"/>
      <c r="N57" s="1371"/>
      <c r="O57" s="1371"/>
      <c r="P57" s="1371"/>
      <c r="Q57" s="1371"/>
      <c r="R57" s="1373"/>
      <c r="S57" s="1373"/>
      <c r="T57" s="1373"/>
      <c r="U57" s="1372"/>
      <c r="V57" s="1362"/>
      <c r="W57" s="175" t="s">
        <v>274</v>
      </c>
      <c r="X57" s="1362"/>
      <c r="Y57" s="1362"/>
      <c r="Z57" s="1363"/>
    </row>
    <row r="58" spans="1:26" s="78" customFormat="1" ht="15" customHeight="1">
      <c r="A58" s="1364" t="s">
        <v>275</v>
      </c>
      <c r="B58" s="1365"/>
      <c r="C58" s="1341" t="s">
        <v>243</v>
      </c>
      <c r="D58" s="1342"/>
      <c r="E58" s="1342"/>
      <c r="F58" s="1343"/>
      <c r="G58" s="1370"/>
      <c r="H58" s="1362"/>
      <c r="I58" s="1362"/>
      <c r="J58" s="1362"/>
      <c r="K58" s="1362"/>
      <c r="L58" s="1363"/>
      <c r="M58" s="24"/>
      <c r="N58" s="1371"/>
      <c r="O58" s="1371"/>
      <c r="P58" s="1371"/>
      <c r="Q58" s="1371"/>
      <c r="R58" s="1373"/>
      <c r="S58" s="1373"/>
      <c r="T58" s="1373"/>
      <c r="U58" s="1372"/>
      <c r="V58" s="1362"/>
      <c r="W58" s="175" t="s">
        <v>274</v>
      </c>
      <c r="X58" s="1362"/>
      <c r="Y58" s="1362"/>
      <c r="Z58" s="1363"/>
    </row>
    <row r="59" spans="1:26" s="78" customFormat="1" ht="15" customHeight="1">
      <c r="A59" s="1366"/>
      <c r="B59" s="1367"/>
      <c r="C59" s="1341" t="s">
        <v>276</v>
      </c>
      <c r="D59" s="1342"/>
      <c r="E59" s="1342"/>
      <c r="F59" s="1343"/>
      <c r="G59" s="1370"/>
      <c r="H59" s="1362"/>
      <c r="I59" s="1362"/>
      <c r="J59" s="1362"/>
      <c r="K59" s="1362"/>
      <c r="L59" s="1363"/>
      <c r="M59" s="24"/>
      <c r="N59" s="1371"/>
      <c r="O59" s="1371"/>
      <c r="P59" s="1371"/>
      <c r="Q59" s="1371"/>
      <c r="R59" s="1373"/>
      <c r="S59" s="1373"/>
      <c r="T59" s="1373"/>
      <c r="U59" s="1372"/>
      <c r="V59" s="1362"/>
      <c r="W59" s="175" t="s">
        <v>274</v>
      </c>
      <c r="X59" s="1362"/>
      <c r="Y59" s="1362"/>
      <c r="Z59" s="1363"/>
    </row>
    <row r="60" spans="1:26" s="78" customFormat="1" ht="15" customHeight="1">
      <c r="A60" s="1366"/>
      <c r="B60" s="1367"/>
      <c r="C60" s="1341" t="s">
        <v>277</v>
      </c>
      <c r="D60" s="1342"/>
      <c r="E60" s="1342"/>
      <c r="F60" s="1343"/>
      <c r="G60" s="1370"/>
      <c r="H60" s="1362"/>
      <c r="I60" s="1362"/>
      <c r="J60" s="1362"/>
      <c r="K60" s="1362"/>
      <c r="L60" s="1363"/>
      <c r="M60" s="24"/>
      <c r="N60" s="1371"/>
      <c r="O60" s="1371"/>
      <c r="P60" s="1371"/>
      <c r="Q60" s="1371"/>
      <c r="R60" s="1373"/>
      <c r="S60" s="1373"/>
      <c r="T60" s="1373"/>
      <c r="U60" s="1372"/>
      <c r="V60" s="1362"/>
      <c r="W60" s="175" t="s">
        <v>274</v>
      </c>
      <c r="X60" s="1362"/>
      <c r="Y60" s="1362"/>
      <c r="Z60" s="1363"/>
    </row>
    <row r="61" spans="1:26" s="78" customFormat="1" ht="15" customHeight="1">
      <c r="A61" s="1368"/>
      <c r="B61" s="1369"/>
      <c r="C61" s="1356"/>
      <c r="D61" s="1357"/>
      <c r="E61" s="1357"/>
      <c r="F61" s="1358"/>
      <c r="G61" s="1372"/>
      <c r="H61" s="1362"/>
      <c r="I61" s="1362"/>
      <c r="J61" s="1362"/>
      <c r="K61" s="1362"/>
      <c r="L61" s="1363"/>
      <c r="M61" s="24"/>
      <c r="N61" s="1371"/>
      <c r="O61" s="1371"/>
      <c r="P61" s="1371"/>
      <c r="Q61" s="1371"/>
      <c r="R61" s="1373"/>
      <c r="S61" s="1373"/>
      <c r="T61" s="1373"/>
      <c r="U61" s="1372"/>
      <c r="V61" s="1362"/>
      <c r="W61" s="175" t="s">
        <v>274</v>
      </c>
      <c r="X61" s="1362"/>
      <c r="Y61" s="1362"/>
      <c r="Z61" s="1363"/>
    </row>
    <row r="62" spans="1:26" s="78" customFormat="1" ht="15" customHeight="1">
      <c r="A62" s="1340"/>
      <c r="B62" s="1340"/>
      <c r="C62" s="1340"/>
      <c r="D62" s="1340"/>
      <c r="E62" s="1340"/>
      <c r="F62" s="1340"/>
      <c r="G62" s="1340"/>
      <c r="H62" s="1340"/>
      <c r="I62" s="1340"/>
      <c r="J62" s="1340"/>
      <c r="K62" s="1340"/>
      <c r="L62" s="1340"/>
      <c r="M62" s="1340"/>
      <c r="N62" s="1340"/>
      <c r="O62" s="1340"/>
      <c r="P62" s="1340"/>
      <c r="Q62" s="1340"/>
      <c r="R62" s="1340"/>
      <c r="S62" s="1340"/>
      <c r="T62" s="1340"/>
      <c r="U62" s="1340"/>
      <c r="V62" s="1340"/>
      <c r="W62" s="1340"/>
      <c r="X62" s="1340"/>
      <c r="Y62" s="1340"/>
      <c r="Z62" s="1340"/>
    </row>
    <row r="63" spans="1:26" s="78" customFormat="1" ht="22.5" customHeight="1">
      <c r="A63" s="40"/>
      <c r="B63" s="70"/>
      <c r="C63" s="70"/>
      <c r="D63" s="70"/>
      <c r="E63" s="70"/>
      <c r="F63" s="70"/>
      <c r="G63" s="70"/>
      <c r="H63" s="70"/>
      <c r="I63" s="70"/>
      <c r="J63" s="70"/>
      <c r="K63" s="70"/>
      <c r="L63" s="1382" t="s">
        <v>278</v>
      </c>
      <c r="M63" s="1382"/>
      <c r="N63" s="1382"/>
      <c r="O63" s="1382"/>
      <c r="P63" s="1382"/>
      <c r="Q63" s="1382"/>
      <c r="R63" s="1382"/>
      <c r="S63" s="70"/>
      <c r="T63" s="70"/>
      <c r="U63" s="1383" t="s">
        <v>279</v>
      </c>
      <c r="V63" s="1383"/>
      <c r="W63" s="1383"/>
      <c r="X63" s="1383"/>
      <c r="Y63" s="1383"/>
      <c r="Z63" s="1384"/>
    </row>
    <row r="64" spans="1:26" s="79" customFormat="1" ht="17.25" customHeight="1">
      <c r="A64" s="1377" t="s">
        <v>872</v>
      </c>
      <c r="B64" s="1378"/>
      <c r="C64" s="1378"/>
      <c r="D64" s="1378"/>
      <c r="E64" s="1378"/>
      <c r="F64" s="1378"/>
      <c r="G64" s="1378"/>
      <c r="H64" s="1379"/>
      <c r="I64" s="1377" t="s">
        <v>878</v>
      </c>
      <c r="J64" s="1378"/>
      <c r="K64" s="1378"/>
      <c r="L64" s="1378"/>
      <c r="M64" s="1378"/>
      <c r="N64" s="1378"/>
      <c r="O64" s="1379"/>
      <c r="P64" s="1380" t="s">
        <v>871</v>
      </c>
      <c r="Q64" s="1380"/>
      <c r="R64" s="1380"/>
      <c r="S64" s="1380"/>
      <c r="T64" s="1381"/>
      <c r="U64" s="1380" t="s">
        <v>885</v>
      </c>
      <c r="V64" s="1380"/>
      <c r="W64" s="1380"/>
      <c r="X64" s="1380"/>
      <c r="Y64" s="1380"/>
      <c r="Z64" s="1381"/>
    </row>
    <row r="65" spans="1:28" s="79" customFormat="1" ht="17.25" customHeight="1">
      <c r="A65" s="1377" t="s">
        <v>873</v>
      </c>
      <c r="B65" s="1378"/>
      <c r="C65" s="1378"/>
      <c r="D65" s="1378"/>
      <c r="E65" s="1378"/>
      <c r="F65" s="1378"/>
      <c r="G65" s="1378"/>
      <c r="H65" s="1379"/>
      <c r="I65" s="1377" t="s">
        <v>879</v>
      </c>
      <c r="J65" s="1378"/>
      <c r="K65" s="1378"/>
      <c r="L65" s="1378"/>
      <c r="M65" s="1378"/>
      <c r="N65" s="1378"/>
      <c r="O65" s="1379"/>
      <c r="P65" s="1380" t="s">
        <v>882</v>
      </c>
      <c r="Q65" s="1380"/>
      <c r="R65" s="1380"/>
      <c r="S65" s="1380"/>
      <c r="T65" s="1381"/>
      <c r="U65" s="1380" t="s">
        <v>886</v>
      </c>
      <c r="V65" s="1380"/>
      <c r="W65" s="1380"/>
      <c r="X65" s="1380"/>
      <c r="Y65" s="1380"/>
      <c r="Z65" s="1381"/>
    </row>
    <row r="66" spans="1:28" s="79" customFormat="1" ht="17.25" customHeight="1">
      <c r="A66" s="1377" t="s">
        <v>874</v>
      </c>
      <c r="B66" s="1378"/>
      <c r="C66" s="1378"/>
      <c r="D66" s="1378"/>
      <c r="E66" s="1378"/>
      <c r="F66" s="1378"/>
      <c r="G66" s="1378"/>
      <c r="H66" s="1379"/>
      <c r="I66" s="1377" t="s">
        <v>880</v>
      </c>
      <c r="J66" s="1378"/>
      <c r="K66" s="1378"/>
      <c r="L66" s="1378"/>
      <c r="M66" s="1378"/>
      <c r="N66" s="1378"/>
      <c r="O66" s="1379"/>
      <c r="P66" s="1380" t="s">
        <v>883</v>
      </c>
      <c r="Q66" s="1380"/>
      <c r="R66" s="1380"/>
      <c r="S66" s="1380"/>
      <c r="T66" s="1381"/>
      <c r="U66" s="1380" t="s">
        <v>280</v>
      </c>
      <c r="V66" s="1380"/>
      <c r="W66" s="1380"/>
      <c r="X66" s="1380"/>
      <c r="Y66" s="1380"/>
      <c r="Z66" s="1381"/>
    </row>
    <row r="67" spans="1:28" s="79" customFormat="1" ht="17.25" customHeight="1">
      <c r="A67" s="1377" t="s">
        <v>875</v>
      </c>
      <c r="B67" s="1378"/>
      <c r="C67" s="1378"/>
      <c r="D67" s="1378"/>
      <c r="E67" s="1378"/>
      <c r="F67" s="1378"/>
      <c r="G67" s="1378"/>
      <c r="H67" s="1379"/>
      <c r="I67" s="1377" t="s">
        <v>881</v>
      </c>
      <c r="J67" s="1378"/>
      <c r="K67" s="1378"/>
      <c r="L67" s="1378"/>
      <c r="M67" s="1378"/>
      <c r="N67" s="1378"/>
      <c r="O67" s="1379"/>
      <c r="P67" s="1380" t="s">
        <v>280</v>
      </c>
      <c r="Q67" s="1380"/>
      <c r="R67" s="1380"/>
      <c r="S67" s="1380"/>
      <c r="T67" s="1381"/>
      <c r="U67" s="1380" t="s">
        <v>280</v>
      </c>
      <c r="V67" s="1380"/>
      <c r="W67" s="1380"/>
      <c r="X67" s="1380"/>
      <c r="Y67" s="1380"/>
      <c r="Z67" s="1381"/>
    </row>
    <row r="68" spans="1:28" s="79" customFormat="1" ht="17.25" customHeight="1">
      <c r="A68" s="1377" t="s">
        <v>876</v>
      </c>
      <c r="B68" s="1378"/>
      <c r="C68" s="1378"/>
      <c r="D68" s="1378"/>
      <c r="E68" s="1378"/>
      <c r="F68" s="1378"/>
      <c r="G68" s="1378"/>
      <c r="H68" s="1379"/>
      <c r="I68" s="1377" t="s">
        <v>876</v>
      </c>
      <c r="J68" s="1378"/>
      <c r="K68" s="1378"/>
      <c r="L68" s="1378"/>
      <c r="M68" s="1378"/>
      <c r="N68" s="1378"/>
      <c r="O68" s="1379"/>
      <c r="P68" s="1380" t="s">
        <v>884</v>
      </c>
      <c r="Q68" s="1380"/>
      <c r="R68" s="1380"/>
      <c r="S68" s="1380"/>
      <c r="T68" s="1381"/>
      <c r="U68" s="1380" t="s">
        <v>887</v>
      </c>
      <c r="V68" s="1380"/>
      <c r="W68" s="1380"/>
      <c r="X68" s="1380"/>
      <c r="Y68" s="1380"/>
      <c r="Z68" s="1381"/>
    </row>
    <row r="69" spans="1:28" s="79" customFormat="1" ht="17.25" customHeight="1">
      <c r="A69" s="1377" t="s">
        <v>877</v>
      </c>
      <c r="B69" s="1378"/>
      <c r="C69" s="1378"/>
      <c r="D69" s="1378"/>
      <c r="E69" s="1378"/>
      <c r="F69" s="1378"/>
      <c r="G69" s="1378"/>
      <c r="H69" s="1379"/>
      <c r="I69" s="1377" t="s">
        <v>280</v>
      </c>
      <c r="J69" s="1378"/>
      <c r="K69" s="1378"/>
      <c r="L69" s="1378"/>
      <c r="M69" s="1378"/>
      <c r="N69" s="1378"/>
      <c r="O69" s="1379"/>
      <c r="P69" s="1377" t="s">
        <v>280</v>
      </c>
      <c r="Q69" s="1378"/>
      <c r="R69" s="1378"/>
      <c r="S69" s="1378"/>
      <c r="T69" s="1379"/>
      <c r="U69" s="1377" t="s">
        <v>280</v>
      </c>
      <c r="V69" s="1378"/>
      <c r="W69" s="1378"/>
      <c r="X69" s="1378"/>
      <c r="Y69" s="1378"/>
      <c r="Z69" s="1379"/>
    </row>
    <row r="70" spans="1:28" s="78" customFormat="1" ht="15" customHeight="1">
      <c r="V70" s="33"/>
      <c r="W70" s="1385"/>
      <c r="X70" s="1385"/>
      <c r="Y70" s="1385"/>
      <c r="Z70" s="1385"/>
      <c r="AA70" s="33"/>
      <c r="AB70" s="33"/>
    </row>
    <row r="71" spans="1:28" s="78" customFormat="1" ht="15" customHeight="1"/>
    <row r="72" spans="1:28" s="77" customFormat="1" ht="15" customHeight="1"/>
    <row r="73" spans="1:28" s="77" customFormat="1" ht="15" customHeight="1"/>
    <row r="74" spans="1:28" s="77" customFormat="1" ht="15" customHeight="1"/>
    <row r="75" spans="1:28" s="77" customFormat="1" ht="15" customHeight="1"/>
    <row r="76" spans="1:28" s="77" customFormat="1" ht="15" customHeight="1"/>
    <row r="77" spans="1:28" s="77" customFormat="1" ht="15" customHeight="1"/>
    <row r="78" spans="1:28" s="77" customFormat="1" ht="15" customHeight="1"/>
    <row r="79" spans="1:28" s="77" customFormat="1" ht="15" customHeight="1"/>
    <row r="80" spans="1:28" s="77" customFormat="1" ht="15" customHeight="1"/>
    <row r="81" s="77" customFormat="1" ht="15" customHeight="1"/>
    <row r="82" s="77" customFormat="1" ht="15" customHeight="1"/>
    <row r="83" s="77" customFormat="1" ht="15" customHeight="1"/>
    <row r="84" s="77" customFormat="1" ht="15" customHeight="1"/>
    <row r="85" s="77" customFormat="1" ht="15" customHeight="1"/>
    <row r="86" s="77" customFormat="1" ht="15" customHeight="1"/>
    <row r="87" s="77" customFormat="1" ht="15" customHeight="1"/>
    <row r="88" s="77" customFormat="1" ht="15" customHeight="1"/>
    <row r="89" s="77" customFormat="1" ht="15" customHeight="1"/>
    <row r="90" s="77" customFormat="1" ht="15" customHeight="1"/>
    <row r="91" s="77" customFormat="1" ht="15" customHeight="1"/>
    <row r="92" s="77" customFormat="1" ht="15" customHeight="1"/>
    <row r="93" s="77" customFormat="1" ht="15" customHeight="1"/>
    <row r="94" s="77" customFormat="1" ht="15" customHeight="1"/>
    <row r="95" s="77" customFormat="1" ht="15" customHeight="1"/>
    <row r="96" s="77" customFormat="1" ht="15" customHeight="1"/>
    <row r="97" s="77" customFormat="1" ht="15" customHeight="1"/>
    <row r="98" s="77" customFormat="1" ht="15" customHeight="1"/>
    <row r="99" s="77" customFormat="1" ht="15" customHeight="1"/>
    <row r="100" s="77" customFormat="1" ht="15" customHeight="1"/>
    <row r="101" s="77" customFormat="1" ht="15" customHeight="1"/>
    <row r="102" s="77" customFormat="1" ht="15" customHeight="1"/>
    <row r="103" s="77" customFormat="1" ht="15" customHeight="1"/>
    <row r="104" s="77" customFormat="1" ht="15" customHeight="1"/>
    <row r="105" s="77" customFormat="1" ht="15" customHeight="1"/>
    <row r="106" s="77" customFormat="1" ht="15" customHeight="1"/>
    <row r="107" s="77" customFormat="1" ht="15" customHeight="1"/>
    <row r="108" s="77" customFormat="1" ht="15" customHeight="1"/>
    <row r="109" s="77" customFormat="1" ht="15" customHeight="1"/>
    <row r="110" s="77" customFormat="1" ht="15" customHeight="1"/>
    <row r="111" s="77" customFormat="1" ht="15" customHeight="1"/>
    <row r="112" s="77" customFormat="1" ht="15" customHeight="1"/>
    <row r="113" s="77" customFormat="1" ht="15" customHeight="1"/>
    <row r="114" s="77" customFormat="1" ht="15" customHeight="1"/>
    <row r="115" s="77" customFormat="1" ht="15" customHeight="1"/>
    <row r="116" s="77" customFormat="1" ht="15" customHeight="1"/>
    <row r="117" s="77" customFormat="1" ht="15" customHeight="1"/>
    <row r="118" s="77" customFormat="1" ht="15" customHeight="1"/>
  </sheetData>
  <sheetProtection sheet="1" formatCells="0" formatColumns="0" formatRows="0" insertColumns="0" insertRows="0" deleteColumns="0" deleteRows="0"/>
  <mergeCells count="266">
    <mergeCell ref="T7:V7"/>
    <mergeCell ref="U8:Y8"/>
    <mergeCell ref="W6:Y6"/>
    <mergeCell ref="A1:F1"/>
    <mergeCell ref="U2:V2"/>
    <mergeCell ref="W2:Z2"/>
    <mergeCell ref="A4:D4"/>
    <mergeCell ref="E4:K4"/>
    <mergeCell ref="T4:U4"/>
    <mergeCell ref="V4:Z4"/>
    <mergeCell ref="A6:D6"/>
    <mergeCell ref="E6:J6"/>
    <mergeCell ref="T6:V6"/>
    <mergeCell ref="K9:S9"/>
    <mergeCell ref="G10:Z12"/>
    <mergeCell ref="G14:Z16"/>
    <mergeCell ref="A10:F12"/>
    <mergeCell ref="A14:F16"/>
    <mergeCell ref="K22:L22"/>
    <mergeCell ref="M22:N22"/>
    <mergeCell ref="O22:P22"/>
    <mergeCell ref="U22:V22"/>
    <mergeCell ref="A18:F19"/>
    <mergeCell ref="W18:Z19"/>
    <mergeCell ref="K19:L19"/>
    <mergeCell ref="M19:N19"/>
    <mergeCell ref="O19:P19"/>
    <mergeCell ref="U19:V19"/>
    <mergeCell ref="G18:V18"/>
    <mergeCell ref="K23:L23"/>
    <mergeCell ref="M23:N23"/>
    <mergeCell ref="O23:P23"/>
    <mergeCell ref="U23:V23"/>
    <mergeCell ref="K20:L20"/>
    <mergeCell ref="M20:N20"/>
    <mergeCell ref="O20:P20"/>
    <mergeCell ref="U20:V20"/>
    <mergeCell ref="K21:L21"/>
    <mergeCell ref="M21:N21"/>
    <mergeCell ref="O21:P21"/>
    <mergeCell ref="U21:V21"/>
    <mergeCell ref="G30:V30"/>
    <mergeCell ref="K31:Q31"/>
    <mergeCell ref="R31:Z31"/>
    <mergeCell ref="A32:F32"/>
    <mergeCell ref="G32:J32"/>
    <mergeCell ref="K32:L32"/>
    <mergeCell ref="M32:N32"/>
    <mergeCell ref="O32:P32"/>
    <mergeCell ref="R32:Z32"/>
    <mergeCell ref="W20:Z30"/>
    <mergeCell ref="A20:F20"/>
    <mergeCell ref="A21:F21"/>
    <mergeCell ref="A22:F22"/>
    <mergeCell ref="A23:F23"/>
    <mergeCell ref="A24:F24"/>
    <mergeCell ref="G27:V27"/>
    <mergeCell ref="G28:V28"/>
    <mergeCell ref="G29:V29"/>
    <mergeCell ref="K24:L24"/>
    <mergeCell ref="M24:N24"/>
    <mergeCell ref="O24:P24"/>
    <mergeCell ref="U24:V24"/>
    <mergeCell ref="A25:V25"/>
    <mergeCell ref="G26:V26"/>
    <mergeCell ref="G36:J36"/>
    <mergeCell ref="G37:J37"/>
    <mergeCell ref="G38:J38"/>
    <mergeCell ref="O33:P33"/>
    <mergeCell ref="R33:Z33"/>
    <mergeCell ref="O34:P34"/>
    <mergeCell ref="R34:Z34"/>
    <mergeCell ref="O35:P35"/>
    <mergeCell ref="R35:Z35"/>
    <mergeCell ref="M33:N33"/>
    <mergeCell ref="M34:N34"/>
    <mergeCell ref="M35:N35"/>
    <mergeCell ref="K33:L33"/>
    <mergeCell ref="K34:L34"/>
    <mergeCell ref="K35:L35"/>
    <mergeCell ref="G33:J33"/>
    <mergeCell ref="G34:J34"/>
    <mergeCell ref="G35:J35"/>
    <mergeCell ref="O36:P36"/>
    <mergeCell ref="R36:Z36"/>
    <mergeCell ref="O37:P37"/>
    <mergeCell ref="R37:Z37"/>
    <mergeCell ref="O38:P38"/>
    <mergeCell ref="R38:Z38"/>
    <mergeCell ref="M36:N36"/>
    <mergeCell ref="M37:N37"/>
    <mergeCell ref="M38:N38"/>
    <mergeCell ref="K42:L42"/>
    <mergeCell ref="K43:L43"/>
    <mergeCell ref="K44:L44"/>
    <mergeCell ref="M42:N42"/>
    <mergeCell ref="M43:N43"/>
    <mergeCell ref="M44:N44"/>
    <mergeCell ref="K36:L36"/>
    <mergeCell ref="K37:L37"/>
    <mergeCell ref="K38:L38"/>
    <mergeCell ref="G42:J42"/>
    <mergeCell ref="G43:J43"/>
    <mergeCell ref="G44:J44"/>
    <mergeCell ref="O39:P39"/>
    <mergeCell ref="R39:Z39"/>
    <mergeCell ref="O40:P40"/>
    <mergeCell ref="R40:Z40"/>
    <mergeCell ref="O41:P41"/>
    <mergeCell ref="R41:Z41"/>
    <mergeCell ref="M39:N39"/>
    <mergeCell ref="M40:N40"/>
    <mergeCell ref="M41:N41"/>
    <mergeCell ref="K39:L39"/>
    <mergeCell ref="K40:L40"/>
    <mergeCell ref="K41:L41"/>
    <mergeCell ref="G39:J39"/>
    <mergeCell ref="G40:J40"/>
    <mergeCell ref="G41:J41"/>
    <mergeCell ref="O42:P42"/>
    <mergeCell ref="R42:Z42"/>
    <mergeCell ref="O43:P43"/>
    <mergeCell ref="R43:Z43"/>
    <mergeCell ref="O44:P44"/>
    <mergeCell ref="R44:Z44"/>
    <mergeCell ref="O49:P49"/>
    <mergeCell ref="R49:Z49"/>
    <mergeCell ref="O45:P45"/>
    <mergeCell ref="G45:J45"/>
    <mergeCell ref="G46:J46"/>
    <mergeCell ref="G47:J47"/>
    <mergeCell ref="O48:P48"/>
    <mergeCell ref="R45:Z45"/>
    <mergeCell ref="O46:P46"/>
    <mergeCell ref="R46:Z46"/>
    <mergeCell ref="O47:P47"/>
    <mergeCell ref="R47:Z47"/>
    <mergeCell ref="M45:N45"/>
    <mergeCell ref="M46:N46"/>
    <mergeCell ref="M47:N47"/>
    <mergeCell ref="K45:L45"/>
    <mergeCell ref="K46:L46"/>
    <mergeCell ref="K47:L47"/>
    <mergeCell ref="X56:Z56"/>
    <mergeCell ref="G57:L57"/>
    <mergeCell ref="N57:Q57"/>
    <mergeCell ref="R57:T57"/>
    <mergeCell ref="U56:V56"/>
    <mergeCell ref="U57:V57"/>
    <mergeCell ref="A52:F52"/>
    <mergeCell ref="R48:Z48"/>
    <mergeCell ref="O50:P50"/>
    <mergeCell ref="R50:Z50"/>
    <mergeCell ref="O51:P51"/>
    <mergeCell ref="R51:Z51"/>
    <mergeCell ref="M48:N48"/>
    <mergeCell ref="M49:N49"/>
    <mergeCell ref="M50:N50"/>
    <mergeCell ref="M51:N51"/>
    <mergeCell ref="K48:L48"/>
    <mergeCell ref="K49:L49"/>
    <mergeCell ref="K50:L50"/>
    <mergeCell ref="K51:L51"/>
    <mergeCell ref="G48:J48"/>
    <mergeCell ref="G49:J49"/>
    <mergeCell ref="G50:J50"/>
    <mergeCell ref="G51:J51"/>
    <mergeCell ref="G60:L60"/>
    <mergeCell ref="N60:Q60"/>
    <mergeCell ref="R60:T60"/>
    <mergeCell ref="G61:L61"/>
    <mergeCell ref="N61:Q61"/>
    <mergeCell ref="R61:T61"/>
    <mergeCell ref="O52:P52"/>
    <mergeCell ref="R52:Z52"/>
    <mergeCell ref="M52:N52"/>
    <mergeCell ref="K52:L52"/>
    <mergeCell ref="G52:J52"/>
    <mergeCell ref="U58:V58"/>
    <mergeCell ref="U59:V59"/>
    <mergeCell ref="U60:V60"/>
    <mergeCell ref="U61:V61"/>
    <mergeCell ref="X58:Z58"/>
    <mergeCell ref="X59:Z59"/>
    <mergeCell ref="A53:Z53"/>
    <mergeCell ref="X60:Z60"/>
    <mergeCell ref="X61:Z61"/>
    <mergeCell ref="A54:F54"/>
    <mergeCell ref="G54:L54"/>
    <mergeCell ref="N54:Z54"/>
    <mergeCell ref="A55:B57"/>
    <mergeCell ref="W70:Z70"/>
    <mergeCell ref="A68:H68"/>
    <mergeCell ref="I68:O68"/>
    <mergeCell ref="P68:T68"/>
    <mergeCell ref="U68:Z68"/>
    <mergeCell ref="A69:H69"/>
    <mergeCell ref="I69:O69"/>
    <mergeCell ref="P69:T69"/>
    <mergeCell ref="U69:Z69"/>
    <mergeCell ref="A66:H66"/>
    <mergeCell ref="I66:O66"/>
    <mergeCell ref="P66:T66"/>
    <mergeCell ref="U66:Z66"/>
    <mergeCell ref="A67:H67"/>
    <mergeCell ref="I67:O67"/>
    <mergeCell ref="P67:T67"/>
    <mergeCell ref="U67:Z67"/>
    <mergeCell ref="L63:R63"/>
    <mergeCell ref="U63:Z63"/>
    <mergeCell ref="A64:H64"/>
    <mergeCell ref="I64:O64"/>
    <mergeCell ref="P64:T64"/>
    <mergeCell ref="U64:Z64"/>
    <mergeCell ref="A65:H65"/>
    <mergeCell ref="I65:O65"/>
    <mergeCell ref="P65:T65"/>
    <mergeCell ref="U65:Z65"/>
    <mergeCell ref="A47:F47"/>
    <mergeCell ref="A48:F48"/>
    <mergeCell ref="R58:T58"/>
    <mergeCell ref="G59:L59"/>
    <mergeCell ref="N59:Q59"/>
    <mergeCell ref="A49:F49"/>
    <mergeCell ref="A50:F50"/>
    <mergeCell ref="A51:F51"/>
    <mergeCell ref="A33:F33"/>
    <mergeCell ref="A34:F34"/>
    <mergeCell ref="A35:F35"/>
    <mergeCell ref="A36:F36"/>
    <mergeCell ref="A37:F37"/>
    <mergeCell ref="A38:F38"/>
    <mergeCell ref="A39:F39"/>
    <mergeCell ref="A40:F40"/>
    <mergeCell ref="A41:F41"/>
    <mergeCell ref="R59:T59"/>
    <mergeCell ref="G55:L55"/>
    <mergeCell ref="N55:Q55"/>
    <mergeCell ref="R55:T55"/>
    <mergeCell ref="G56:L56"/>
    <mergeCell ref="N56:Q56"/>
    <mergeCell ref="R56:T56"/>
    <mergeCell ref="A62:Z62"/>
    <mergeCell ref="A26:F26"/>
    <mergeCell ref="A27:F27"/>
    <mergeCell ref="A28:F28"/>
    <mergeCell ref="A29:F29"/>
    <mergeCell ref="A30:F30"/>
    <mergeCell ref="A31:J31"/>
    <mergeCell ref="C55:F55"/>
    <mergeCell ref="C56:F56"/>
    <mergeCell ref="C57:F57"/>
    <mergeCell ref="C58:F58"/>
    <mergeCell ref="C59:F59"/>
    <mergeCell ref="C60:F60"/>
    <mergeCell ref="C61:F61"/>
    <mergeCell ref="U55:Z55"/>
    <mergeCell ref="X57:Z57"/>
    <mergeCell ref="A58:B61"/>
    <mergeCell ref="G58:L58"/>
    <mergeCell ref="N58:Q58"/>
    <mergeCell ref="A42:F42"/>
    <mergeCell ref="A43:F43"/>
    <mergeCell ref="A44:F44"/>
    <mergeCell ref="A45:F45"/>
    <mergeCell ref="A46:F46"/>
  </mergeCells>
  <phoneticPr fontId="13"/>
  <dataValidations count="3">
    <dataValidation allowBlank="1" showInputMessage="1" showErrorMessage="1" promptTitle="記入例" prompt="・当社および作業所の安全衛生ルールを順守_x000a_・特定した危険有害要因に対しての実施事項（除去・低減策）の実施_x000a_・作業開始前、作業中の安全状態の指差し確認" sqref="G10:Z12" xr:uid="{B28FE867-BD60-4BEC-9D2F-E3B663EC8378}"/>
    <dataValidation allowBlank="1" showInputMessage="1" showErrorMessage="1" promptTitle="記入例" prompt="・墜落危険作業では墜落制止用器具を使用（使用率100%）する。_x000a_・移動式クレーン災害ゼロの実現のため、移動式クレーンの旋回範囲への立ち入り禁止、アウトリガーの張出し、適正な玉掛けを徹底する。_x000a_・KY活動における「私たちはこうする」を全員で遵守し、不安全行動を排除する。" sqref="G14:Z16" xr:uid="{D189C71B-590C-42CB-AAED-8F24E0961325}"/>
    <dataValidation allowBlank="1" showInputMessage="1" showErrorMessage="1" promptTitle="記入例" prompt="・安全ミーティング_x000a_・KYK_x000a_・作業中の指揮・監督_x000a_・安全工程打合せ会_x000a_・終業時片付け_x000a_・作業終了報告" sqref="W20:Z30" xr:uid="{95FA3838-E025-4E22-8578-23CAA72A00EA}"/>
  </dataValidations>
  <pageMargins left="0.70866141732283472" right="0.51181102362204722" top="0.94488188976377963" bottom="0.35433070866141736" header="0.31496062992125984" footer="0.31496062992125984"/>
  <pageSetup paperSize="8" scale="95"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Q223"/>
  <sheetViews>
    <sheetView showGridLines="0" zoomScaleNormal="100" workbookViewId="0">
      <selection sqref="A1:C1"/>
    </sheetView>
  </sheetViews>
  <sheetFormatPr defaultColWidth="3" defaultRowHeight="13.5"/>
  <cols>
    <col min="1" max="2" width="8.7109375" style="8" customWidth="1"/>
    <col min="3" max="3" width="5.85546875" style="8" customWidth="1"/>
    <col min="4" max="4" width="11.5703125" style="8" customWidth="1"/>
    <col min="5" max="7" width="8.7109375" style="8" customWidth="1"/>
    <col min="8" max="9" width="4.140625" style="8" customWidth="1"/>
    <col min="10" max="11" width="8.7109375" style="8" customWidth="1"/>
    <col min="12" max="12" width="16.7109375" style="8" customWidth="1"/>
    <col min="13" max="13" width="7.5703125" style="8" customWidth="1"/>
    <col min="14" max="14" width="9.85546875" style="8" customWidth="1"/>
    <col min="15" max="15" width="16.7109375" style="8" customWidth="1"/>
    <col min="16" max="16" width="12.7109375" style="8" customWidth="1"/>
    <col min="17" max="17" width="5.85546875" style="8" customWidth="1"/>
    <col min="18" max="18" width="2.28515625" style="8" customWidth="1"/>
    <col min="19" max="254" width="10.28515625" style="8" customWidth="1"/>
    <col min="255" max="16384" width="3" style="8"/>
  </cols>
  <sheetData>
    <row r="1" spans="1:17" ht="24.75" customHeight="1">
      <c r="A1" s="1544" t="s">
        <v>564</v>
      </c>
      <c r="B1" s="1545"/>
      <c r="C1" s="1546"/>
      <c r="D1" s="6"/>
      <c r="E1" s="6"/>
      <c r="F1" s="6"/>
      <c r="G1" s="6"/>
      <c r="H1" s="6"/>
      <c r="I1" s="6"/>
      <c r="J1" s="6"/>
      <c r="K1" s="6"/>
      <c r="L1" s="6"/>
      <c r="M1" s="6"/>
      <c r="N1" s="6"/>
      <c r="O1" s="6"/>
      <c r="P1" s="6"/>
      <c r="Q1" s="6"/>
    </row>
    <row r="2" spans="1:17" ht="37.5" customHeight="1">
      <c r="A2" s="6"/>
      <c r="B2" s="6"/>
      <c r="C2" s="6"/>
      <c r="D2" s="6"/>
      <c r="E2" s="6"/>
      <c r="F2" s="6"/>
      <c r="G2" s="6"/>
      <c r="H2" s="6"/>
      <c r="I2" s="6"/>
      <c r="J2" s="6"/>
      <c r="K2" s="6"/>
      <c r="L2" s="6"/>
      <c r="M2" s="6"/>
      <c r="N2" s="13" t="s">
        <v>88</v>
      </c>
      <c r="O2" s="1466"/>
      <c r="P2" s="1466"/>
      <c r="Q2" s="1466"/>
    </row>
    <row r="3" spans="1:17" ht="30" customHeight="1">
      <c r="A3" s="1467" t="s">
        <v>89</v>
      </c>
      <c r="B3" s="1467"/>
      <c r="C3" s="1468" t="str">
        <f>初期入力!B1&amp;""</f>
        <v>現場</v>
      </c>
      <c r="D3" s="1468"/>
      <c r="E3" s="1468"/>
      <c r="F3" s="1468"/>
      <c r="G3" s="1468"/>
      <c r="H3" s="1468"/>
      <c r="I3" s="6"/>
      <c r="J3" s="6"/>
      <c r="K3" s="6"/>
      <c r="L3" s="6"/>
      <c r="M3" s="6"/>
      <c r="N3" s="7" t="s">
        <v>511</v>
      </c>
      <c r="O3" s="1468" t="str">
        <f>IF(初期入力!H1=1,初期入力!F5,IF(初期入力!H1=2,初期入力!G5,IF(初期入力!H1=3,初期入力!H5,IF(初期入力!H1=4,初期入力!I5,""))))&amp;""</f>
        <v/>
      </c>
      <c r="P3" s="1468"/>
      <c r="Q3" s="1468"/>
    </row>
    <row r="4" spans="1:17" ht="27.95" customHeight="1">
      <c r="A4" s="1469" t="s">
        <v>512</v>
      </c>
      <c r="B4" s="1469"/>
      <c r="C4" s="1470" t="str">
        <f>初期入力!E33&amp;""</f>
        <v/>
      </c>
      <c r="D4" s="1470"/>
      <c r="E4" s="1470"/>
      <c r="F4" s="1470"/>
      <c r="G4" s="1470"/>
      <c r="H4" s="240" t="s">
        <v>242</v>
      </c>
      <c r="I4" s="6"/>
      <c r="J4" s="6"/>
      <c r="K4" s="6"/>
      <c r="L4" s="6"/>
      <c r="M4" s="6"/>
      <c r="N4" s="7" t="s">
        <v>143</v>
      </c>
      <c r="O4" s="1471" t="str">
        <f>IF(初期入力!H1=1,初期入力!F11,IF(初期入力!H1=2,初期入力!G11,IF(初期入力!H1=3,初期入力!H11,IF(初期入力!H1=4,初期入力!I11,""))))&amp;""</f>
        <v/>
      </c>
      <c r="P4" s="1471"/>
      <c r="Q4" s="241" t="s">
        <v>90</v>
      </c>
    </row>
    <row r="5" spans="1:17" ht="27.95" customHeight="1">
      <c r="A5" s="6"/>
      <c r="B5" s="6"/>
      <c r="C5" s="6"/>
      <c r="D5" s="6"/>
      <c r="E5" s="6"/>
      <c r="F5" s="6"/>
      <c r="G5" s="6"/>
      <c r="H5" s="6"/>
      <c r="I5" s="6"/>
      <c r="J5" s="6"/>
      <c r="K5" s="6"/>
      <c r="L5" s="6"/>
      <c r="M5" s="6"/>
      <c r="N5" s="6"/>
      <c r="O5" s="1457" t="str">
        <f>IF(初期入力!G2="",IF(初期入力!G1="","令和　 年　 月　 日",初期入力!G1),初期入力!G2)</f>
        <v>令和　 年　 月　 日</v>
      </c>
      <c r="P5" s="1457"/>
      <c r="Q5" s="417" t="s">
        <v>245</v>
      </c>
    </row>
    <row r="6" spans="1:17" s="9" customFormat="1" ht="57.75" customHeight="1">
      <c r="A6" s="6"/>
      <c r="B6" s="6"/>
      <c r="C6" s="6"/>
      <c r="D6" s="1472"/>
      <c r="E6" s="1472"/>
      <c r="F6" s="12" t="s">
        <v>513</v>
      </c>
      <c r="G6" s="1458" t="s">
        <v>514</v>
      </c>
      <c r="H6" s="1458"/>
      <c r="I6" s="1458"/>
      <c r="J6" s="1458"/>
      <c r="K6" s="1458"/>
      <c r="L6" s="1458"/>
      <c r="M6" s="12" t="s">
        <v>515</v>
      </c>
      <c r="N6" s="12"/>
      <c r="O6" s="12"/>
      <c r="P6" s="12"/>
      <c r="Q6" s="242"/>
    </row>
    <row r="7" spans="1:17" s="9" customFormat="1" ht="36.75" customHeight="1">
      <c r="A7" s="1459" t="s">
        <v>516</v>
      </c>
      <c r="B7" s="1460"/>
      <c r="C7" s="1461"/>
      <c r="D7" s="1462"/>
      <c r="E7" s="1463"/>
      <c r="F7" s="1463"/>
      <c r="G7" s="1463"/>
      <c r="H7" s="1463"/>
      <c r="I7" s="1463"/>
      <c r="J7" s="1463"/>
      <c r="K7" s="1463"/>
      <c r="L7" s="1463"/>
      <c r="M7" s="1463"/>
      <c r="N7" s="1463"/>
      <c r="O7" s="1463"/>
      <c r="P7" s="1463"/>
      <c r="Q7" s="1464"/>
    </row>
    <row r="8" spans="1:17" s="9" customFormat="1" ht="15" customHeight="1">
      <c r="A8" s="6"/>
      <c r="B8" s="6"/>
      <c r="C8" s="6"/>
      <c r="D8" s="6"/>
      <c r="E8" s="6"/>
      <c r="F8" s="6"/>
      <c r="G8" s="6"/>
      <c r="H8" s="6"/>
      <c r="I8" s="6"/>
      <c r="J8" s="6"/>
      <c r="K8" s="6"/>
      <c r="L8" s="6"/>
      <c r="M8" s="6"/>
      <c r="N8" s="6"/>
      <c r="O8" s="6"/>
      <c r="P8" s="6"/>
      <c r="Q8" s="6"/>
    </row>
    <row r="9" spans="1:17" s="9" customFormat="1" ht="36.75" customHeight="1">
      <c r="A9" s="1459" t="s">
        <v>517</v>
      </c>
      <c r="B9" s="1460"/>
      <c r="C9" s="1461"/>
      <c r="D9" s="1465"/>
      <c r="E9" s="1463"/>
      <c r="F9" s="1463"/>
      <c r="G9" s="1463"/>
      <c r="H9" s="1463"/>
      <c r="I9" s="1463"/>
      <c r="J9" s="1463"/>
      <c r="K9" s="1463"/>
      <c r="L9" s="1463"/>
      <c r="M9" s="1463"/>
      <c r="N9" s="1463"/>
      <c r="O9" s="1463"/>
      <c r="P9" s="1463"/>
      <c r="Q9" s="1464"/>
    </row>
    <row r="10" spans="1:17" s="9" customFormat="1" ht="15" customHeight="1">
      <c r="A10" s="6"/>
      <c r="B10" s="6"/>
      <c r="C10" s="6"/>
      <c r="D10" s="6"/>
      <c r="E10" s="6"/>
      <c r="F10" s="6"/>
      <c r="G10" s="6"/>
      <c r="H10" s="6"/>
      <c r="I10" s="6"/>
      <c r="J10" s="6"/>
      <c r="K10" s="6"/>
      <c r="L10" s="6"/>
      <c r="M10" s="6"/>
      <c r="N10" s="6"/>
      <c r="O10" s="6"/>
      <c r="P10" s="6"/>
      <c r="Q10" s="6"/>
    </row>
    <row r="11" spans="1:17" s="9" customFormat="1" ht="21.75" customHeight="1">
      <c r="A11" s="1473" t="s">
        <v>518</v>
      </c>
      <c r="B11" s="1474"/>
      <c r="C11" s="1474"/>
      <c r="D11" s="1474"/>
      <c r="E11" s="1474"/>
      <c r="F11" s="1474"/>
      <c r="G11" s="1474"/>
      <c r="H11" s="1474"/>
      <c r="I11" s="1474"/>
      <c r="J11" s="1474"/>
      <c r="K11" s="1474"/>
      <c r="L11" s="1474"/>
      <c r="M11" s="1474"/>
      <c r="N11" s="1474"/>
      <c r="O11" s="1474"/>
      <c r="P11" s="1474"/>
      <c r="Q11" s="1475"/>
    </row>
    <row r="12" spans="1:17" s="9" customFormat="1" ht="45" customHeight="1">
      <c r="A12" s="1465"/>
      <c r="B12" s="1463"/>
      <c r="C12" s="1463"/>
      <c r="D12" s="1463"/>
      <c r="E12" s="1463"/>
      <c r="F12" s="1463"/>
      <c r="G12" s="1463"/>
      <c r="H12" s="1463"/>
      <c r="I12" s="1463"/>
      <c r="J12" s="1463"/>
      <c r="K12" s="1463"/>
      <c r="L12" s="1463"/>
      <c r="M12" s="1463"/>
      <c r="N12" s="1463"/>
      <c r="O12" s="1463"/>
      <c r="P12" s="1463"/>
      <c r="Q12" s="1464"/>
    </row>
    <row r="13" spans="1:17" s="9" customFormat="1" ht="15" customHeight="1">
      <c r="A13" s="6"/>
      <c r="B13" s="6"/>
      <c r="C13" s="6"/>
      <c r="D13" s="6"/>
      <c r="E13" s="6"/>
      <c r="F13" s="6"/>
      <c r="G13" s="6"/>
      <c r="H13" s="6"/>
      <c r="I13" s="6"/>
      <c r="J13" s="6"/>
      <c r="K13" s="6"/>
      <c r="L13" s="6"/>
      <c r="M13" s="6"/>
      <c r="N13" s="6"/>
      <c r="O13" s="6"/>
      <c r="P13" s="6"/>
      <c r="Q13" s="6"/>
    </row>
    <row r="14" spans="1:17" s="9" customFormat="1" ht="21.75" customHeight="1">
      <c r="A14" s="1473" t="s">
        <v>519</v>
      </c>
      <c r="B14" s="1474"/>
      <c r="C14" s="1474"/>
      <c r="D14" s="1474"/>
      <c r="E14" s="1474"/>
      <c r="F14" s="1474"/>
      <c r="G14" s="1474"/>
      <c r="H14" s="1474"/>
      <c r="I14" s="1474"/>
      <c r="J14" s="1474"/>
      <c r="K14" s="1474"/>
      <c r="L14" s="1474"/>
      <c r="M14" s="1474"/>
      <c r="N14" s="1474"/>
      <c r="O14" s="1474"/>
      <c r="P14" s="1474"/>
      <c r="Q14" s="1475"/>
    </row>
    <row r="15" spans="1:17" s="10" customFormat="1" ht="18" customHeight="1">
      <c r="A15" s="1476" t="s">
        <v>520</v>
      </c>
      <c r="B15" s="1477"/>
      <c r="C15" s="1477" t="s">
        <v>521</v>
      </c>
      <c r="D15" s="1477"/>
      <c r="E15" s="1479" t="s">
        <v>522</v>
      </c>
      <c r="F15" s="1480"/>
      <c r="G15" s="1483" t="s">
        <v>523</v>
      </c>
      <c r="H15" s="1484"/>
      <c r="I15" s="1485"/>
      <c r="J15" s="1489" t="s">
        <v>524</v>
      </c>
      <c r="K15" s="1489"/>
      <c r="L15" s="1489"/>
      <c r="M15" s="1489"/>
      <c r="N15" s="1489"/>
      <c r="O15" s="1489"/>
      <c r="P15" s="1490" t="s">
        <v>525</v>
      </c>
      <c r="Q15" s="1480"/>
    </row>
    <row r="16" spans="1:17" s="10" customFormat="1" ht="18" customHeight="1">
      <c r="A16" s="1478"/>
      <c r="B16" s="1478"/>
      <c r="C16" s="1478"/>
      <c r="D16" s="1478"/>
      <c r="E16" s="1481"/>
      <c r="F16" s="1482"/>
      <c r="G16" s="1486"/>
      <c r="H16" s="1487"/>
      <c r="I16" s="1488"/>
      <c r="J16" s="1489" t="s">
        <v>526</v>
      </c>
      <c r="K16" s="1489"/>
      <c r="L16" s="176" t="s">
        <v>527</v>
      </c>
      <c r="M16" s="1512" t="s">
        <v>528</v>
      </c>
      <c r="N16" s="1513"/>
      <c r="O16" s="176" t="s">
        <v>529</v>
      </c>
      <c r="P16" s="1491"/>
      <c r="Q16" s="1482"/>
    </row>
    <row r="17" spans="1:17" s="11" customFormat="1" ht="15" customHeight="1">
      <c r="A17" s="1492"/>
      <c r="B17" s="1493"/>
      <c r="C17" s="1492"/>
      <c r="D17" s="1493"/>
      <c r="E17" s="1495"/>
      <c r="F17" s="1496"/>
      <c r="G17" s="1501"/>
      <c r="H17" s="1502"/>
      <c r="I17" s="1503"/>
      <c r="J17" s="1510"/>
      <c r="K17" s="1511"/>
      <c r="L17" s="325"/>
      <c r="M17" s="1514"/>
      <c r="N17" s="1511"/>
      <c r="O17" s="326"/>
      <c r="P17" s="1515"/>
      <c r="Q17" s="1498"/>
    </row>
    <row r="18" spans="1:17" s="11" customFormat="1" ht="15" customHeight="1">
      <c r="A18" s="1493"/>
      <c r="B18" s="1493"/>
      <c r="C18" s="1493"/>
      <c r="D18" s="1493"/>
      <c r="E18" s="1497"/>
      <c r="F18" s="1498"/>
      <c r="G18" s="1504"/>
      <c r="H18" s="1505"/>
      <c r="I18" s="1506"/>
      <c r="J18" s="1518"/>
      <c r="K18" s="1519"/>
      <c r="L18" s="411"/>
      <c r="M18" s="1520"/>
      <c r="N18" s="1519"/>
      <c r="O18" s="328"/>
      <c r="P18" s="1516"/>
      <c r="Q18" s="1498"/>
    </row>
    <row r="19" spans="1:17" s="11" customFormat="1" ht="12.95" customHeight="1">
      <c r="A19" s="1494"/>
      <c r="B19" s="1494"/>
      <c r="C19" s="1494"/>
      <c r="D19" s="1494"/>
      <c r="E19" s="1499"/>
      <c r="F19" s="1500"/>
      <c r="G19" s="1507"/>
      <c r="H19" s="1508"/>
      <c r="I19" s="1509"/>
      <c r="J19" s="1521"/>
      <c r="K19" s="1522"/>
      <c r="L19" s="416"/>
      <c r="M19" s="1522"/>
      <c r="N19" s="1522"/>
      <c r="O19" s="329"/>
      <c r="P19" s="1517"/>
      <c r="Q19" s="1500"/>
    </row>
    <row r="20" spans="1:17" s="11" customFormat="1" ht="15" customHeight="1">
      <c r="A20" s="1492"/>
      <c r="B20" s="1493"/>
      <c r="C20" s="1492"/>
      <c r="D20" s="1493"/>
      <c r="E20" s="1495"/>
      <c r="F20" s="1496"/>
      <c r="G20" s="1501"/>
      <c r="H20" s="1502"/>
      <c r="I20" s="1503"/>
      <c r="J20" s="1510"/>
      <c r="K20" s="1511"/>
      <c r="L20" s="325"/>
      <c r="M20" s="1514"/>
      <c r="N20" s="1511"/>
      <c r="O20" s="326"/>
      <c r="P20" s="1515"/>
      <c r="Q20" s="1498"/>
    </row>
    <row r="21" spans="1:17" s="11" customFormat="1" ht="15" customHeight="1">
      <c r="A21" s="1493"/>
      <c r="B21" s="1493"/>
      <c r="C21" s="1493"/>
      <c r="D21" s="1493"/>
      <c r="E21" s="1497"/>
      <c r="F21" s="1498"/>
      <c r="G21" s="1504"/>
      <c r="H21" s="1505"/>
      <c r="I21" s="1506"/>
      <c r="J21" s="1518"/>
      <c r="K21" s="1519"/>
      <c r="L21" s="327"/>
      <c r="M21" s="1520"/>
      <c r="N21" s="1519"/>
      <c r="O21" s="328"/>
      <c r="P21" s="1516"/>
      <c r="Q21" s="1498"/>
    </row>
    <row r="22" spans="1:17" s="11" customFormat="1" ht="12.95" customHeight="1">
      <c r="A22" s="1494"/>
      <c r="B22" s="1494"/>
      <c r="C22" s="1494"/>
      <c r="D22" s="1494"/>
      <c r="E22" s="1499"/>
      <c r="F22" s="1500"/>
      <c r="G22" s="1507"/>
      <c r="H22" s="1508"/>
      <c r="I22" s="1509"/>
      <c r="J22" s="1521"/>
      <c r="K22" s="1522"/>
      <c r="L22" s="416"/>
      <c r="M22" s="1522"/>
      <c r="N22" s="1522"/>
      <c r="O22" s="329"/>
      <c r="P22" s="1517"/>
      <c r="Q22" s="1500"/>
    </row>
    <row r="23" spans="1:17" s="11" customFormat="1" ht="15" customHeight="1">
      <c r="A23" s="1492"/>
      <c r="B23" s="1493"/>
      <c r="C23" s="1492"/>
      <c r="D23" s="1493"/>
      <c r="E23" s="1495"/>
      <c r="F23" s="1496"/>
      <c r="G23" s="1501"/>
      <c r="H23" s="1502"/>
      <c r="I23" s="1503"/>
      <c r="J23" s="1510"/>
      <c r="K23" s="1511"/>
      <c r="L23" s="325"/>
      <c r="M23" s="1514"/>
      <c r="N23" s="1511"/>
      <c r="O23" s="326"/>
      <c r="P23" s="1515"/>
      <c r="Q23" s="1498"/>
    </row>
    <row r="24" spans="1:17" s="11" customFormat="1" ht="15" customHeight="1">
      <c r="A24" s="1493"/>
      <c r="B24" s="1493"/>
      <c r="C24" s="1493"/>
      <c r="D24" s="1493"/>
      <c r="E24" s="1497"/>
      <c r="F24" s="1498"/>
      <c r="G24" s="1504"/>
      <c r="H24" s="1505"/>
      <c r="I24" s="1506"/>
      <c r="J24" s="1518"/>
      <c r="K24" s="1519"/>
      <c r="L24" s="327"/>
      <c r="M24" s="1520"/>
      <c r="N24" s="1519"/>
      <c r="O24" s="328"/>
      <c r="P24" s="1516"/>
      <c r="Q24" s="1498"/>
    </row>
    <row r="25" spans="1:17" s="11" customFormat="1" ht="12.95" customHeight="1">
      <c r="A25" s="1494"/>
      <c r="B25" s="1494"/>
      <c r="C25" s="1494"/>
      <c r="D25" s="1494"/>
      <c r="E25" s="1499"/>
      <c r="F25" s="1500"/>
      <c r="G25" s="1507"/>
      <c r="H25" s="1508"/>
      <c r="I25" s="1509"/>
      <c r="J25" s="1521"/>
      <c r="K25" s="1522"/>
      <c r="L25" s="416"/>
      <c r="M25" s="1522"/>
      <c r="N25" s="1522"/>
      <c r="O25" s="329"/>
      <c r="P25" s="1517"/>
      <c r="Q25" s="1500"/>
    </row>
    <row r="26" spans="1:17" s="11" customFormat="1" ht="15" customHeight="1">
      <c r="A26" s="1492"/>
      <c r="B26" s="1493"/>
      <c r="C26" s="1492"/>
      <c r="D26" s="1493"/>
      <c r="E26" s="1495"/>
      <c r="F26" s="1496"/>
      <c r="G26" s="1501"/>
      <c r="H26" s="1502"/>
      <c r="I26" s="1503"/>
      <c r="J26" s="1510"/>
      <c r="K26" s="1511"/>
      <c r="L26" s="325"/>
      <c r="M26" s="1514"/>
      <c r="N26" s="1511"/>
      <c r="O26" s="326"/>
      <c r="P26" s="1515"/>
      <c r="Q26" s="1498"/>
    </row>
    <row r="27" spans="1:17" s="11" customFormat="1" ht="15" customHeight="1">
      <c r="A27" s="1493"/>
      <c r="B27" s="1493"/>
      <c r="C27" s="1493"/>
      <c r="D27" s="1493"/>
      <c r="E27" s="1497"/>
      <c r="F27" s="1498"/>
      <c r="G27" s="1504"/>
      <c r="H27" s="1505"/>
      <c r="I27" s="1506"/>
      <c r="J27" s="1518"/>
      <c r="K27" s="1519"/>
      <c r="L27" s="327"/>
      <c r="M27" s="1520"/>
      <c r="N27" s="1519"/>
      <c r="O27" s="328"/>
      <c r="P27" s="1516"/>
      <c r="Q27" s="1498"/>
    </row>
    <row r="28" spans="1:17" s="11" customFormat="1" ht="12.95" customHeight="1">
      <c r="A28" s="1494"/>
      <c r="B28" s="1494"/>
      <c r="C28" s="1494"/>
      <c r="D28" s="1494"/>
      <c r="E28" s="1499"/>
      <c r="F28" s="1500"/>
      <c r="G28" s="1507"/>
      <c r="H28" s="1508"/>
      <c r="I28" s="1509"/>
      <c r="J28" s="1521"/>
      <c r="K28" s="1522"/>
      <c r="L28" s="416"/>
      <c r="M28" s="1522"/>
      <c r="N28" s="1522"/>
      <c r="O28" s="329"/>
      <c r="P28" s="1517"/>
      <c r="Q28" s="1500"/>
    </row>
    <row r="29" spans="1:17" s="11" customFormat="1" ht="21.75" customHeight="1">
      <c r="A29" s="1523" t="s">
        <v>530</v>
      </c>
      <c r="B29" s="1524"/>
      <c r="C29" s="1524"/>
      <c r="D29" s="1524"/>
      <c r="E29" s="1524"/>
      <c r="F29" s="1524"/>
      <c r="G29" s="1524"/>
      <c r="H29" s="1524"/>
      <c r="I29" s="1524"/>
      <c r="J29" s="1524"/>
      <c r="K29" s="1524"/>
      <c r="L29" s="1524"/>
      <c r="M29" s="1524"/>
      <c r="N29" s="1524"/>
      <c r="O29" s="1524"/>
      <c r="P29" s="1524"/>
      <c r="Q29" s="1525"/>
    </row>
    <row r="30" spans="1:17" s="11" customFormat="1" ht="15" customHeight="1">
      <c r="A30" s="1489" t="s">
        <v>531</v>
      </c>
      <c r="B30" s="1489"/>
      <c r="C30" s="1489"/>
      <c r="D30" s="1489" t="s">
        <v>521</v>
      </c>
      <c r="E30" s="1489"/>
      <c r="F30" s="1489"/>
      <c r="G30" s="1489"/>
      <c r="H30" s="1489"/>
      <c r="I30" s="1489"/>
      <c r="J30" s="1489"/>
      <c r="K30" s="1489" t="s">
        <v>531</v>
      </c>
      <c r="L30" s="1489"/>
      <c r="M30" s="1512" t="s">
        <v>521</v>
      </c>
      <c r="N30" s="1526"/>
      <c r="O30" s="1526"/>
      <c r="P30" s="1526"/>
      <c r="Q30" s="1513"/>
    </row>
    <row r="31" spans="1:17" s="11" customFormat="1" ht="15" customHeight="1">
      <c r="A31" s="1527"/>
      <c r="B31" s="1528"/>
      <c r="C31" s="1528"/>
      <c r="D31" s="1529"/>
      <c r="E31" s="1530"/>
      <c r="F31" s="1530"/>
      <c r="G31" s="1530"/>
      <c r="H31" s="1530"/>
      <c r="I31" s="1530"/>
      <c r="J31" s="1530"/>
      <c r="K31" s="1531"/>
      <c r="L31" s="1532"/>
      <c r="M31" s="1529"/>
      <c r="N31" s="1530"/>
      <c r="O31" s="1530"/>
      <c r="P31" s="1530"/>
      <c r="Q31" s="1530"/>
    </row>
    <row r="32" spans="1:17" s="11" customFormat="1" ht="15" customHeight="1">
      <c r="A32" s="1528"/>
      <c r="B32" s="1528"/>
      <c r="C32" s="1528"/>
      <c r="D32" s="1529"/>
      <c r="E32" s="1530"/>
      <c r="F32" s="1530"/>
      <c r="G32" s="1530"/>
      <c r="H32" s="1530"/>
      <c r="I32" s="1530"/>
      <c r="J32" s="1530"/>
      <c r="K32" s="1532"/>
      <c r="L32" s="1532"/>
      <c r="M32" s="1529"/>
      <c r="N32" s="1530"/>
      <c r="O32" s="1530"/>
      <c r="P32" s="1530"/>
      <c r="Q32" s="1530"/>
    </row>
    <row r="33" spans="1:17" s="11" customFormat="1" ht="15" customHeight="1">
      <c r="A33" s="1528"/>
      <c r="B33" s="1528"/>
      <c r="C33" s="1528"/>
      <c r="D33" s="1529"/>
      <c r="E33" s="1530"/>
      <c r="F33" s="1530"/>
      <c r="G33" s="1530"/>
      <c r="H33" s="1530"/>
      <c r="I33" s="1530"/>
      <c r="J33" s="1530"/>
      <c r="K33" s="1532"/>
      <c r="L33" s="1532"/>
      <c r="M33" s="1529"/>
      <c r="N33" s="1530"/>
      <c r="O33" s="1530"/>
      <c r="P33" s="1530"/>
      <c r="Q33" s="1530"/>
    </row>
    <row r="34" spans="1:17" s="11" customFormat="1" ht="15" customHeight="1">
      <c r="A34" s="1527"/>
      <c r="B34" s="1528"/>
      <c r="C34" s="1528"/>
      <c r="D34" s="1529"/>
      <c r="E34" s="1530"/>
      <c r="F34" s="1530"/>
      <c r="G34" s="1530"/>
      <c r="H34" s="1530"/>
      <c r="I34" s="1530"/>
      <c r="J34" s="1530"/>
      <c r="K34" s="1531"/>
      <c r="L34" s="1532"/>
      <c r="M34" s="1529"/>
      <c r="N34" s="1530"/>
      <c r="O34" s="1530"/>
      <c r="P34" s="1530"/>
      <c r="Q34" s="1530"/>
    </row>
    <row r="35" spans="1:17" s="11" customFormat="1" ht="15" customHeight="1">
      <c r="A35" s="1528"/>
      <c r="B35" s="1528"/>
      <c r="C35" s="1528"/>
      <c r="D35" s="1529"/>
      <c r="E35" s="1530"/>
      <c r="F35" s="1530"/>
      <c r="G35" s="1530"/>
      <c r="H35" s="1530"/>
      <c r="I35" s="1530"/>
      <c r="J35" s="1530"/>
      <c r="K35" s="1532"/>
      <c r="L35" s="1532"/>
      <c r="M35" s="1529"/>
      <c r="N35" s="1530"/>
      <c r="O35" s="1530"/>
      <c r="P35" s="1530"/>
      <c r="Q35" s="1530"/>
    </row>
    <row r="36" spans="1:17" s="11" customFormat="1" ht="15" customHeight="1">
      <c r="A36" s="1528"/>
      <c r="B36" s="1528"/>
      <c r="C36" s="1528"/>
      <c r="D36" s="1529"/>
      <c r="E36" s="1530"/>
      <c r="F36" s="1530"/>
      <c r="G36" s="1530"/>
      <c r="H36" s="1530"/>
      <c r="I36" s="1530"/>
      <c r="J36" s="1530"/>
      <c r="K36" s="1532"/>
      <c r="L36" s="1532"/>
      <c r="M36" s="1530"/>
      <c r="N36" s="1530"/>
      <c r="O36" s="1530"/>
      <c r="P36" s="1530"/>
      <c r="Q36" s="1530"/>
    </row>
    <row r="37" spans="1:17" s="11" customFormat="1" ht="15" customHeight="1">
      <c r="A37" s="6"/>
      <c r="B37" s="6"/>
      <c r="C37" s="6"/>
      <c r="D37" s="6"/>
      <c r="E37" s="6"/>
      <c r="F37" s="6"/>
      <c r="G37" s="6"/>
      <c r="H37" s="6"/>
      <c r="I37" s="6"/>
      <c r="J37" s="6"/>
      <c r="K37" s="6"/>
      <c r="L37" s="6"/>
      <c r="M37" s="6"/>
      <c r="N37" s="6"/>
      <c r="O37" s="6"/>
      <c r="P37" s="6"/>
      <c r="Q37" s="6"/>
    </row>
    <row r="38" spans="1:17" s="11" customFormat="1" ht="21.75" customHeight="1">
      <c r="A38" s="1535" t="s">
        <v>532</v>
      </c>
      <c r="B38" s="1535"/>
      <c r="C38" s="1535"/>
      <c r="D38" s="1535"/>
      <c r="E38" s="1535"/>
      <c r="F38" s="1535"/>
      <c r="G38" s="1535"/>
      <c r="H38" s="1535"/>
      <c r="I38" s="1535"/>
      <c r="J38" s="1535"/>
      <c r="K38" s="1535"/>
      <c r="L38" s="1535"/>
      <c r="M38" s="1535"/>
      <c r="N38" s="1535"/>
      <c r="O38" s="1535"/>
      <c r="P38" s="1535"/>
      <c r="Q38" s="1535"/>
    </row>
    <row r="39" spans="1:17" s="11" customFormat="1" ht="15" customHeight="1">
      <c r="A39" s="176" t="s">
        <v>533</v>
      </c>
      <c r="B39" s="1534"/>
      <c r="C39" s="1533"/>
      <c r="D39" s="1533"/>
      <c r="E39" s="1533"/>
      <c r="F39" s="1533"/>
      <c r="G39" s="1533"/>
      <c r="H39" s="1533"/>
      <c r="I39" s="1533"/>
      <c r="J39" s="1533"/>
      <c r="K39" s="176" t="s">
        <v>534</v>
      </c>
      <c r="L39" s="1533"/>
      <c r="M39" s="1533"/>
      <c r="N39" s="1533"/>
      <c r="O39" s="1533"/>
      <c r="P39" s="1533"/>
      <c r="Q39" s="1533"/>
    </row>
    <row r="40" spans="1:17" s="11" customFormat="1" ht="15" customHeight="1">
      <c r="A40" s="176" t="s">
        <v>535</v>
      </c>
      <c r="B40" s="1533"/>
      <c r="C40" s="1533"/>
      <c r="D40" s="1533"/>
      <c r="E40" s="1533"/>
      <c r="F40" s="1533"/>
      <c r="G40" s="1533"/>
      <c r="H40" s="1533"/>
      <c r="I40" s="1533"/>
      <c r="J40" s="1533"/>
      <c r="K40" s="176" t="s">
        <v>536</v>
      </c>
      <c r="L40" s="1533"/>
      <c r="M40" s="1533"/>
      <c r="N40" s="1533"/>
      <c r="O40" s="1533"/>
      <c r="P40" s="1533"/>
      <c r="Q40" s="1533"/>
    </row>
    <row r="41" spans="1:17" s="11" customFormat="1" ht="15" customHeight="1">
      <c r="A41" s="176" t="s">
        <v>537</v>
      </c>
      <c r="B41" s="1534"/>
      <c r="C41" s="1533"/>
      <c r="D41" s="1533"/>
      <c r="E41" s="1533"/>
      <c r="F41" s="1533"/>
      <c r="G41" s="1533"/>
      <c r="H41" s="1533"/>
      <c r="I41" s="1533"/>
      <c r="J41" s="1533"/>
      <c r="K41" s="176" t="s">
        <v>538</v>
      </c>
      <c r="L41" s="1533"/>
      <c r="M41" s="1533"/>
      <c r="N41" s="1533"/>
      <c r="O41" s="1533"/>
      <c r="P41" s="1533"/>
      <c r="Q41" s="1533"/>
    </row>
    <row r="42" spans="1:17" s="11" customFormat="1" ht="15" customHeight="1">
      <c r="A42" s="176" t="s">
        <v>539</v>
      </c>
      <c r="B42" s="1533"/>
      <c r="C42" s="1533"/>
      <c r="D42" s="1533"/>
      <c r="E42" s="1533"/>
      <c r="F42" s="1533"/>
      <c r="G42" s="1533"/>
      <c r="H42" s="1533"/>
      <c r="I42" s="1533"/>
      <c r="J42" s="1533"/>
      <c r="K42" s="176" t="s">
        <v>540</v>
      </c>
      <c r="L42" s="1533"/>
      <c r="M42" s="1533"/>
      <c r="N42" s="1533"/>
      <c r="O42" s="1533"/>
      <c r="P42" s="1533"/>
      <c r="Q42" s="1533"/>
    </row>
    <row r="43" spans="1:17" s="11" customFormat="1" ht="15" customHeight="1">
      <c r="A43" s="176" t="s">
        <v>541</v>
      </c>
      <c r="B43" s="1534"/>
      <c r="C43" s="1533"/>
      <c r="D43" s="1533"/>
      <c r="E43" s="1533"/>
      <c r="F43" s="1533"/>
      <c r="G43" s="1533"/>
      <c r="H43" s="1533"/>
      <c r="I43" s="1533"/>
      <c r="J43" s="1533"/>
      <c r="K43" s="176" t="s">
        <v>542</v>
      </c>
      <c r="L43" s="1533"/>
      <c r="M43" s="1533"/>
      <c r="N43" s="1533"/>
      <c r="O43" s="1533"/>
      <c r="P43" s="1533"/>
      <c r="Q43" s="1533"/>
    </row>
    <row r="44" spans="1:17" s="11" customFormat="1" ht="15" customHeight="1">
      <c r="A44" s="176" t="s">
        <v>543</v>
      </c>
      <c r="B44" s="1534"/>
      <c r="C44" s="1533"/>
      <c r="D44" s="1533"/>
      <c r="E44" s="1533"/>
      <c r="F44" s="1533"/>
      <c r="G44" s="1533"/>
      <c r="H44" s="1533"/>
      <c r="I44" s="1533"/>
      <c r="J44" s="1533"/>
      <c r="K44" s="176" t="s">
        <v>544</v>
      </c>
      <c r="L44" s="1533"/>
      <c r="M44" s="1533"/>
      <c r="N44" s="1533"/>
      <c r="O44" s="1533"/>
      <c r="P44" s="1533"/>
      <c r="Q44" s="1533"/>
    </row>
    <row r="45" spans="1:17" s="11" customFormat="1" ht="15" customHeight="1">
      <c r="A45" s="6"/>
      <c r="B45" s="6"/>
      <c r="C45" s="6"/>
      <c r="D45" s="6"/>
      <c r="E45" s="6"/>
      <c r="F45" s="6"/>
      <c r="G45" s="6"/>
      <c r="H45" s="6"/>
      <c r="I45" s="6"/>
      <c r="J45" s="6"/>
      <c r="K45" s="6"/>
      <c r="L45" s="6"/>
      <c r="M45" s="6"/>
      <c r="N45" s="6"/>
      <c r="O45" s="6"/>
      <c r="P45" s="6"/>
      <c r="Q45" s="6"/>
    </row>
    <row r="46" spans="1:17" s="11" customFormat="1" ht="21.75" customHeight="1">
      <c r="A46" s="1535" t="s">
        <v>545</v>
      </c>
      <c r="B46" s="1535"/>
      <c r="C46" s="1535"/>
      <c r="D46" s="1535"/>
      <c r="E46" s="1535"/>
      <c r="F46" s="1535"/>
      <c r="G46" s="1535"/>
      <c r="H46" s="1535"/>
      <c r="I46" s="1535"/>
      <c r="J46" s="1535"/>
      <c r="K46" s="1535"/>
      <c r="L46" s="1535"/>
      <c r="M46" s="1535"/>
      <c r="N46" s="1535"/>
      <c r="O46" s="1535"/>
      <c r="P46" s="1535"/>
      <c r="Q46" s="1535"/>
    </row>
    <row r="47" spans="1:17" s="11" customFormat="1" ht="15" customHeight="1">
      <c r="A47" s="1512" t="s">
        <v>546</v>
      </c>
      <c r="B47" s="1526"/>
      <c r="C47" s="1526"/>
      <c r="D47" s="1526"/>
      <c r="E47" s="1526"/>
      <c r="F47" s="1513"/>
      <c r="G47" s="1489" t="s">
        <v>547</v>
      </c>
      <c r="H47" s="1489"/>
      <c r="I47" s="1489"/>
      <c r="J47" s="1489"/>
      <c r="K47" s="1489"/>
      <c r="L47" s="1489"/>
      <c r="M47" s="1489" t="s">
        <v>370</v>
      </c>
      <c r="N47" s="1489"/>
      <c r="O47" s="1489"/>
      <c r="P47" s="1489"/>
      <c r="Q47" s="1489"/>
    </row>
    <row r="48" spans="1:17" s="11" customFormat="1" ht="15" customHeight="1">
      <c r="A48" s="177"/>
      <c r="B48" s="1538" t="s">
        <v>548</v>
      </c>
      <c r="C48" s="1538"/>
      <c r="D48" s="1538"/>
      <c r="E48" s="1538"/>
      <c r="F48" s="5"/>
      <c r="G48" s="1536"/>
      <c r="H48" s="1537"/>
      <c r="I48" s="1537"/>
      <c r="J48" s="1537"/>
      <c r="K48" s="1537"/>
      <c r="L48" s="1537"/>
      <c r="M48" s="1536"/>
      <c r="N48" s="1537"/>
      <c r="O48" s="1537"/>
      <c r="P48" s="1537"/>
      <c r="Q48" s="1537"/>
    </row>
    <row r="49" spans="1:17" s="11" customFormat="1" ht="15" customHeight="1">
      <c r="A49" s="177"/>
      <c r="B49" s="1538" t="s">
        <v>549</v>
      </c>
      <c r="C49" s="1538"/>
      <c r="D49" s="1538"/>
      <c r="E49" s="1538"/>
      <c r="F49" s="5"/>
      <c r="G49" s="1537"/>
      <c r="H49" s="1537"/>
      <c r="I49" s="1537"/>
      <c r="J49" s="1537"/>
      <c r="K49" s="1537"/>
      <c r="L49" s="1537"/>
      <c r="M49" s="1537"/>
      <c r="N49" s="1537"/>
      <c r="O49" s="1537"/>
      <c r="P49" s="1537"/>
      <c r="Q49" s="1537"/>
    </row>
    <row r="50" spans="1:17" s="11" customFormat="1" ht="15" customHeight="1">
      <c r="A50" s="177"/>
      <c r="B50" s="1538" t="s">
        <v>550</v>
      </c>
      <c r="C50" s="1538"/>
      <c r="D50" s="1538"/>
      <c r="E50" s="1538"/>
      <c r="F50" s="5"/>
      <c r="G50" s="1537"/>
      <c r="H50" s="1537"/>
      <c r="I50" s="1537"/>
      <c r="J50" s="1537"/>
      <c r="K50" s="1537"/>
      <c r="L50" s="1537"/>
      <c r="M50" s="1537"/>
      <c r="N50" s="1537"/>
      <c r="O50" s="1537"/>
      <c r="P50" s="1537"/>
      <c r="Q50" s="1537"/>
    </row>
    <row r="51" spans="1:17" s="11" customFormat="1" ht="15" customHeight="1">
      <c r="A51" s="177"/>
      <c r="B51" s="1538" t="s">
        <v>551</v>
      </c>
      <c r="C51" s="1538"/>
      <c r="D51" s="1538"/>
      <c r="E51" s="1538"/>
      <c r="F51" s="5"/>
      <c r="G51" s="1537"/>
      <c r="H51" s="1537"/>
      <c r="I51" s="1537"/>
      <c r="J51" s="1537"/>
      <c r="K51" s="1537"/>
      <c r="L51" s="1537"/>
      <c r="M51" s="1537"/>
      <c r="N51" s="1537"/>
      <c r="O51" s="1537"/>
      <c r="P51" s="1537"/>
      <c r="Q51" s="1537"/>
    </row>
    <row r="52" spans="1:17" s="11" customFormat="1" ht="15" customHeight="1">
      <c r="A52" s="177"/>
      <c r="B52" s="1538" t="s">
        <v>552</v>
      </c>
      <c r="C52" s="1538"/>
      <c r="D52" s="1538"/>
      <c r="E52" s="1538"/>
      <c r="F52" s="5"/>
      <c r="G52" s="1537"/>
      <c r="H52" s="1537"/>
      <c r="I52" s="1537"/>
      <c r="J52" s="1537"/>
      <c r="K52" s="1537"/>
      <c r="L52" s="1537"/>
      <c r="M52" s="1537"/>
      <c r="N52" s="1537"/>
      <c r="O52" s="1537"/>
      <c r="P52" s="1537"/>
      <c r="Q52" s="1537"/>
    </row>
    <row r="53" spans="1:17" s="11" customFormat="1" ht="15" customHeight="1">
      <c r="A53" s="177"/>
      <c r="B53" s="1538" t="s">
        <v>553</v>
      </c>
      <c r="C53" s="1538"/>
      <c r="D53" s="1538"/>
      <c r="E53" s="1538"/>
      <c r="F53" s="5"/>
      <c r="G53" s="1537"/>
      <c r="H53" s="1537"/>
      <c r="I53" s="1537"/>
      <c r="J53" s="1537"/>
      <c r="K53" s="1537"/>
      <c r="L53" s="1537"/>
      <c r="M53" s="1537"/>
      <c r="N53" s="1537"/>
      <c r="O53" s="1537"/>
      <c r="P53" s="1537"/>
      <c r="Q53" s="1537"/>
    </row>
    <row r="54" spans="1:17" s="11" customFormat="1" ht="15" customHeight="1">
      <c r="A54" s="177"/>
      <c r="B54" s="1538" t="s">
        <v>273</v>
      </c>
      <c r="C54" s="1538"/>
      <c r="D54" s="1538"/>
      <c r="E54" s="1538"/>
      <c r="F54" s="5"/>
      <c r="G54" s="1537"/>
      <c r="H54" s="1537"/>
      <c r="I54" s="1537"/>
      <c r="J54" s="1537"/>
      <c r="K54" s="1537"/>
      <c r="L54" s="1537"/>
      <c r="M54" s="1537"/>
      <c r="N54" s="1537"/>
      <c r="O54" s="1537"/>
      <c r="P54" s="1537"/>
      <c r="Q54" s="1537"/>
    </row>
    <row r="55" spans="1:17" s="11" customFormat="1" ht="15" customHeight="1">
      <c r="A55" s="177"/>
      <c r="B55" s="1547"/>
      <c r="C55" s="1547"/>
      <c r="D55" s="1547"/>
      <c r="E55" s="1547"/>
      <c r="F55" s="5"/>
      <c r="G55" s="1548"/>
      <c r="H55" s="1548"/>
      <c r="I55" s="1548"/>
      <c r="J55" s="1548"/>
      <c r="K55" s="1548"/>
      <c r="L55" s="1548"/>
      <c r="M55" s="1549"/>
      <c r="N55" s="1547"/>
      <c r="O55" s="1547"/>
      <c r="P55" s="1547"/>
      <c r="Q55" s="1550"/>
    </row>
    <row r="56" spans="1:17" s="11" customFormat="1" ht="15" customHeight="1">
      <c r="A56" s="243"/>
      <c r="B56" s="244" t="s">
        <v>554</v>
      </c>
      <c r="C56" s="244"/>
      <c r="D56" s="244" t="s">
        <v>555</v>
      </c>
      <c r="E56" s="244"/>
      <c r="F56" s="244"/>
      <c r="G56" s="244"/>
      <c r="H56" s="244"/>
      <c r="I56" s="244"/>
      <c r="J56" s="244"/>
      <c r="K56" s="244" t="s">
        <v>556</v>
      </c>
      <c r="L56" s="244" t="s">
        <v>557</v>
      </c>
      <c r="M56" s="244"/>
      <c r="N56" s="244"/>
      <c r="O56" s="244"/>
      <c r="P56" s="244"/>
      <c r="Q56" s="245"/>
    </row>
    <row r="57" spans="1:17" s="11" customFormat="1" ht="15" customHeight="1">
      <c r="A57" s="243"/>
      <c r="B57" s="244"/>
      <c r="C57" s="244"/>
      <c r="D57" s="244" t="s">
        <v>558</v>
      </c>
      <c r="E57" s="244"/>
      <c r="F57" s="244"/>
      <c r="G57" s="244"/>
      <c r="H57" s="244"/>
      <c r="I57" s="244"/>
      <c r="J57" s="244"/>
      <c r="K57" s="244" t="s">
        <v>556</v>
      </c>
      <c r="L57" s="244" t="s">
        <v>559</v>
      </c>
      <c r="M57" s="244"/>
      <c r="N57" s="244"/>
      <c r="O57" s="244"/>
      <c r="P57" s="244"/>
      <c r="Q57" s="245"/>
    </row>
    <row r="58" spans="1:17" s="11" customFormat="1" ht="15" customHeight="1">
      <c r="A58" s="246"/>
      <c r="B58" s="247"/>
      <c r="C58" s="247"/>
      <c r="D58" s="247" t="s">
        <v>560</v>
      </c>
      <c r="E58" s="247"/>
      <c r="F58" s="247"/>
      <c r="G58" s="247"/>
      <c r="H58" s="247"/>
      <c r="I58" s="247"/>
      <c r="J58" s="247"/>
      <c r="K58" s="247" t="s">
        <v>556</v>
      </c>
      <c r="L58" s="247" t="s">
        <v>561</v>
      </c>
      <c r="M58" s="247"/>
      <c r="N58" s="247"/>
      <c r="O58" s="247"/>
      <c r="P58" s="247"/>
      <c r="Q58" s="248"/>
    </row>
    <row r="59" spans="1:17" s="11" customFormat="1" ht="15" customHeight="1">
      <c r="A59" s="6"/>
      <c r="B59" s="6"/>
      <c r="C59" s="6"/>
      <c r="D59" s="6"/>
      <c r="E59" s="6"/>
      <c r="F59" s="6"/>
      <c r="G59" s="6"/>
      <c r="H59" s="6"/>
      <c r="I59" s="6"/>
      <c r="J59" s="6"/>
      <c r="K59" s="6"/>
      <c r="L59" s="6"/>
      <c r="M59" s="6"/>
      <c r="N59" s="6"/>
      <c r="O59" s="6"/>
      <c r="P59" s="6"/>
      <c r="Q59" s="6"/>
    </row>
    <row r="60" spans="1:17" s="9" customFormat="1" ht="45" customHeight="1">
      <c r="A60" s="1473" t="s">
        <v>562</v>
      </c>
      <c r="B60" s="1474"/>
      <c r="C60" s="1475"/>
      <c r="D60" s="1539"/>
      <c r="E60" s="1540"/>
      <c r="F60" s="1540"/>
      <c r="G60" s="1540"/>
      <c r="H60" s="1540"/>
      <c r="I60" s="1540"/>
      <c r="J60" s="1540"/>
      <c r="K60" s="1540"/>
      <c r="L60" s="1540"/>
      <c r="M60" s="1540"/>
      <c r="N60" s="1540"/>
      <c r="O60" s="1540"/>
      <c r="P60" s="1540"/>
      <c r="Q60" s="1541"/>
    </row>
    <row r="61" spans="1:17" s="11" customFormat="1" ht="30.95" customHeight="1">
      <c r="A61" s="1542" t="s">
        <v>563</v>
      </c>
      <c r="B61" s="1542"/>
      <c r="C61" s="1542"/>
      <c r="D61" s="1542"/>
      <c r="E61" s="1542"/>
      <c r="F61" s="1542"/>
      <c r="G61" s="1542"/>
      <c r="H61" s="1542"/>
      <c r="I61" s="1542"/>
      <c r="J61" s="1542"/>
      <c r="K61" s="6"/>
      <c r="L61" s="6"/>
      <c r="M61" s="6"/>
      <c r="N61" s="6"/>
      <c r="O61" s="6"/>
      <c r="P61" s="6"/>
      <c r="Q61" s="6"/>
    </row>
    <row r="62" spans="1:17" s="11" customFormat="1" ht="15" customHeight="1">
      <c r="O62" s="1543"/>
      <c r="P62" s="1543"/>
      <c r="Q62" s="1543"/>
    </row>
    <row r="63" spans="1:17" s="11" customFormat="1" ht="15" customHeight="1"/>
    <row r="64" spans="1:17" s="11" customFormat="1" ht="15" customHeight="1"/>
    <row r="65" s="11" customFormat="1" ht="15" customHeight="1"/>
    <row r="66" s="11" customFormat="1" ht="15" customHeight="1"/>
    <row r="67" s="11" customFormat="1" ht="15" customHeight="1"/>
    <row r="68" s="11" customFormat="1" ht="15" customHeight="1"/>
    <row r="69" s="11" customFormat="1" ht="15" customHeight="1"/>
    <row r="70" s="11" customFormat="1" ht="15" customHeight="1"/>
    <row r="71" s="11" customFormat="1" ht="15" customHeight="1"/>
    <row r="72" s="11" customFormat="1" ht="15" customHeight="1"/>
    <row r="73" s="11" customFormat="1" ht="15" customHeight="1"/>
    <row r="74" s="11" customFormat="1" ht="15" customHeight="1"/>
    <row r="75" s="11" customFormat="1" ht="15" customHeight="1"/>
    <row r="76" s="11" customFormat="1" ht="15" customHeight="1"/>
    <row r="77" s="11" customFormat="1" ht="15" customHeight="1"/>
    <row r="78" s="11" customFormat="1" ht="15" customHeight="1"/>
    <row r="79" s="11" customFormat="1" ht="15" customHeight="1"/>
    <row r="80" s="11" customFormat="1" ht="15" customHeight="1"/>
    <row r="81" s="11" customFormat="1" ht="15" customHeight="1"/>
    <row r="82" s="11" customFormat="1" ht="15" customHeight="1"/>
    <row r="83" s="11" customFormat="1" ht="15" customHeight="1"/>
    <row r="84" s="11" customFormat="1" ht="15" customHeight="1"/>
    <row r="85" s="9" customFormat="1" ht="15" customHeight="1"/>
    <row r="86" s="9" customFormat="1" ht="15" customHeight="1"/>
    <row r="87" s="9" customFormat="1" ht="15" customHeight="1"/>
    <row r="88" s="9" customFormat="1" ht="15" customHeight="1"/>
    <row r="89" s="9" customFormat="1" ht="15" customHeight="1"/>
    <row r="90" s="9" customFormat="1" ht="15" customHeight="1"/>
    <row r="91" s="9" customFormat="1" ht="15" customHeight="1"/>
    <row r="92" s="9" customFormat="1" ht="15" customHeight="1"/>
    <row r="93" s="9" customFormat="1" ht="15" customHeight="1"/>
    <row r="94" s="9" customFormat="1" ht="15" customHeight="1"/>
    <row r="95" s="9" customFormat="1" ht="15" customHeight="1"/>
    <row r="96" s="9" customFormat="1" ht="15" customHeight="1"/>
    <row r="97" s="9" customFormat="1" ht="15" customHeight="1"/>
    <row r="98" s="9" customFormat="1" ht="15" customHeight="1"/>
    <row r="99" s="9" customFormat="1" ht="15" customHeight="1"/>
    <row r="100" s="9" customFormat="1" ht="15" customHeight="1"/>
    <row r="101" s="9" customFormat="1" ht="15" customHeight="1"/>
    <row r="102" s="9" customFormat="1" ht="15" customHeight="1"/>
    <row r="103" s="9" customFormat="1" ht="15" customHeight="1"/>
    <row r="104" s="9" customFormat="1" ht="15" customHeight="1"/>
    <row r="105" s="9" customFormat="1" ht="15" customHeight="1"/>
    <row r="106" s="9" customFormat="1" ht="15" customHeight="1"/>
    <row r="107" s="9" customFormat="1" ht="15" customHeight="1"/>
    <row r="108" s="9" customFormat="1" ht="15" customHeight="1"/>
    <row r="109" s="9" customFormat="1" ht="15" customHeight="1"/>
    <row r="110" s="9" customFormat="1" ht="15" customHeight="1"/>
    <row r="111" s="9" customFormat="1" ht="15" customHeight="1"/>
    <row r="112" s="9" customFormat="1" ht="15" customHeight="1"/>
    <row r="113" s="9" customFormat="1" ht="15" customHeight="1"/>
    <row r="114" s="9" customFormat="1" ht="15" customHeight="1"/>
    <row r="115" s="9" customFormat="1" ht="15" customHeight="1"/>
    <row r="116" s="9" customFormat="1" ht="15" customHeight="1"/>
    <row r="117" s="9" customFormat="1" ht="15" customHeight="1"/>
    <row r="118" s="9" customFormat="1" ht="15" customHeight="1"/>
    <row r="119" s="9" customFormat="1" ht="15" customHeight="1"/>
    <row r="120" s="9" customFormat="1" ht="15" customHeight="1"/>
    <row r="121" s="9" customFormat="1" ht="15" customHeight="1"/>
    <row r="122" s="9" customFormat="1" ht="15" customHeight="1"/>
    <row r="123" s="9" customFormat="1" ht="15" customHeight="1"/>
    <row r="124" s="9" customFormat="1" ht="15" customHeight="1"/>
    <row r="125" s="9" customFormat="1" ht="15" customHeight="1"/>
    <row r="126" s="9" customFormat="1" ht="15" customHeight="1"/>
    <row r="127" s="9" customFormat="1" ht="15" customHeight="1"/>
    <row r="128" s="9" customFormat="1" ht="15" customHeight="1"/>
    <row r="129" s="9" customFormat="1" ht="15" customHeight="1"/>
    <row r="130" s="9" customFormat="1" ht="15" customHeight="1"/>
    <row r="131" s="9" customFormat="1" ht="15" customHeight="1"/>
    <row r="132" s="9" customFormat="1" ht="15" customHeight="1"/>
    <row r="133" s="9" customFormat="1" ht="15" customHeight="1"/>
    <row r="134" s="9" customFormat="1" ht="15" customHeight="1"/>
    <row r="135" s="9" customFormat="1" ht="15" customHeight="1"/>
    <row r="136" s="9" customFormat="1" ht="15" customHeight="1"/>
    <row r="137" s="9" customFormat="1" ht="15" customHeight="1"/>
    <row r="138" s="9" customFormat="1" ht="15" customHeight="1"/>
    <row r="139" s="9" customFormat="1" ht="15" customHeight="1"/>
    <row r="140" s="9" customFormat="1" ht="15" customHeight="1"/>
    <row r="141" s="9" customFormat="1" ht="15" customHeight="1"/>
    <row r="142" s="9" customFormat="1" ht="15" customHeight="1"/>
    <row r="143" s="9" customFormat="1" ht="15" customHeight="1"/>
    <row r="144" s="9" customFormat="1" ht="15" customHeight="1"/>
    <row r="145" s="9" customFormat="1" ht="15" customHeight="1"/>
    <row r="146" s="9" customFormat="1" ht="15" customHeight="1"/>
    <row r="147" s="9" customFormat="1" ht="15" customHeight="1"/>
    <row r="148" s="9" customFormat="1" ht="15" customHeight="1"/>
    <row r="149" s="9" customFormat="1" ht="15" customHeight="1"/>
    <row r="150" s="9" customFormat="1" ht="15" customHeight="1"/>
    <row r="151" s="9" customFormat="1" ht="15" customHeight="1"/>
    <row r="152" s="9" customFormat="1" ht="15" customHeight="1"/>
    <row r="153" s="9" customFormat="1" ht="15" customHeight="1"/>
    <row r="154" s="9" customFormat="1" ht="15" customHeight="1"/>
    <row r="155" s="9" customFormat="1" ht="15" customHeight="1"/>
    <row r="156" s="9" customFormat="1" ht="15" customHeight="1"/>
    <row r="157" s="9" customFormat="1" ht="15" customHeight="1"/>
    <row r="158" s="9" customFormat="1" ht="15" customHeight="1"/>
    <row r="159" s="9" customFormat="1" ht="15" customHeight="1"/>
    <row r="160" s="9" customFormat="1" ht="15" customHeight="1"/>
    <row r="161" s="9" customFormat="1" ht="15" customHeight="1"/>
    <row r="162" s="9" customFormat="1" ht="15" customHeight="1"/>
    <row r="163" s="9" customFormat="1" ht="15" customHeight="1"/>
    <row r="164" s="9" customFormat="1" ht="15" customHeight="1"/>
    <row r="165" s="9" customFormat="1" ht="15" customHeight="1"/>
    <row r="166" s="9" customFormat="1" ht="15" customHeight="1"/>
    <row r="167" s="9" customFormat="1" ht="15" customHeight="1"/>
    <row r="168" s="9" customFormat="1" ht="15" customHeight="1"/>
    <row r="169" s="9" customFormat="1" ht="15" customHeight="1"/>
    <row r="170" s="9" customFormat="1" ht="15" customHeight="1"/>
    <row r="171" s="9" customFormat="1" ht="15" customHeight="1"/>
    <row r="172" s="9" customFormat="1" ht="15" customHeight="1"/>
    <row r="173" s="9" customFormat="1" ht="15" customHeight="1"/>
    <row r="174" s="9" customFormat="1" ht="15" customHeight="1"/>
    <row r="175" s="9" customFormat="1" ht="15" customHeight="1"/>
    <row r="176" s="9" customFormat="1" ht="15" customHeight="1"/>
    <row r="177" s="9" customFormat="1" ht="15" customHeight="1"/>
    <row r="178" s="9" customFormat="1" ht="15" customHeight="1"/>
    <row r="179" s="9" customFormat="1" ht="15" customHeight="1"/>
    <row r="180" s="9" customFormat="1" ht="15" customHeight="1"/>
    <row r="181" s="9" customFormat="1" ht="15" customHeight="1"/>
    <row r="182" s="9" customFormat="1" ht="15" customHeight="1"/>
    <row r="183" s="9" customFormat="1" ht="15" customHeight="1"/>
    <row r="184" s="9" customFormat="1" ht="15" customHeight="1"/>
    <row r="185" s="9" customFormat="1" ht="15" customHeight="1"/>
    <row r="186" s="9" customFormat="1" ht="15" customHeight="1"/>
    <row r="187" s="9" customFormat="1" ht="15" customHeight="1"/>
    <row r="188" s="9" customFormat="1" ht="15" customHeight="1"/>
    <row r="189" s="9" customFormat="1" ht="15" customHeight="1"/>
    <row r="190" s="9" customFormat="1" ht="15" customHeight="1"/>
    <row r="191" s="9" customFormat="1" ht="15" customHeight="1"/>
    <row r="192" s="9" customFormat="1" ht="15" customHeight="1"/>
    <row r="193" s="9" customFormat="1" ht="15" customHeight="1"/>
    <row r="194" s="9" customFormat="1" ht="15" customHeight="1"/>
    <row r="195" s="9" customFormat="1" ht="15" customHeight="1"/>
    <row r="196" s="9" customFormat="1" ht="15" customHeight="1"/>
    <row r="197" s="9" customFormat="1" ht="15" customHeight="1"/>
    <row r="198" s="9" customFormat="1" ht="15" customHeight="1"/>
    <row r="199" s="9" customFormat="1" ht="15" customHeight="1"/>
    <row r="200" s="9" customFormat="1" ht="15" customHeight="1"/>
    <row r="201" s="9" customFormat="1" ht="15" customHeight="1"/>
    <row r="202" s="9" customFormat="1" ht="15" customHeight="1"/>
    <row r="203" s="9" customFormat="1" ht="15" customHeight="1"/>
    <row r="204" s="9" customFormat="1" ht="15" customHeight="1"/>
    <row r="205" s="9" customFormat="1" ht="15" customHeight="1"/>
    <row r="206" s="9" customFormat="1" ht="15" customHeight="1"/>
    <row r="207" s="9" customFormat="1" ht="15" customHeight="1"/>
    <row r="208" s="9" customFormat="1" ht="15" customHeight="1"/>
    <row r="209" s="9" customFormat="1" ht="15" customHeight="1"/>
    <row r="210" s="9" customFormat="1" ht="15" customHeight="1"/>
    <row r="211" s="9" customFormat="1" ht="15" customHeight="1"/>
    <row r="212" s="9" customFormat="1" ht="15" customHeight="1"/>
    <row r="213" s="9" customFormat="1" ht="15" customHeight="1"/>
    <row r="214" s="9" customFormat="1" ht="15" customHeight="1"/>
    <row r="215" s="9" customFormat="1" ht="15" customHeight="1"/>
    <row r="216" s="9" customFormat="1" ht="15" customHeight="1"/>
    <row r="217" s="9" customFormat="1" ht="15" customHeight="1"/>
    <row r="218" s="9" customFormat="1" ht="15" customHeight="1"/>
    <row r="219" s="9" customFormat="1" ht="15" customHeight="1"/>
    <row r="220" s="9" customFormat="1" ht="15" customHeight="1"/>
    <row r="221" s="9" customFormat="1" ht="15" customHeight="1"/>
    <row r="222" s="9" customFormat="1" ht="15" customHeight="1"/>
    <row r="223" s="9" customFormat="1" ht="15" customHeight="1"/>
  </sheetData>
  <sheetProtection sheet="1" formatCells="0"/>
  <mergeCells count="136">
    <mergeCell ref="A60:C60"/>
    <mergeCell ref="D60:Q60"/>
    <mergeCell ref="A61:J61"/>
    <mergeCell ref="O62:Q62"/>
    <mergeCell ref="A1:C1"/>
    <mergeCell ref="B54:E54"/>
    <mergeCell ref="G54:L54"/>
    <mergeCell ref="M54:Q54"/>
    <mergeCell ref="B55:E55"/>
    <mergeCell ref="G55:L55"/>
    <mergeCell ref="M55:Q55"/>
    <mergeCell ref="B52:E52"/>
    <mergeCell ref="G52:L52"/>
    <mergeCell ref="M52:Q52"/>
    <mergeCell ref="B53:E53"/>
    <mergeCell ref="G53:L53"/>
    <mergeCell ref="M53:Q53"/>
    <mergeCell ref="B50:E50"/>
    <mergeCell ref="G50:L50"/>
    <mergeCell ref="M50:Q50"/>
    <mergeCell ref="B51:E51"/>
    <mergeCell ref="G51:L51"/>
    <mergeCell ref="M51:Q51"/>
    <mergeCell ref="B48:E48"/>
    <mergeCell ref="G48:L48"/>
    <mergeCell ref="M48:Q48"/>
    <mergeCell ref="B49:E49"/>
    <mergeCell ref="G49:L49"/>
    <mergeCell ref="M49:Q49"/>
    <mergeCell ref="B44:J44"/>
    <mergeCell ref="L44:Q44"/>
    <mergeCell ref="A46:Q46"/>
    <mergeCell ref="A47:F47"/>
    <mergeCell ref="G47:L47"/>
    <mergeCell ref="M47:Q47"/>
    <mergeCell ref="B42:J42"/>
    <mergeCell ref="L42:Q42"/>
    <mergeCell ref="B43:J43"/>
    <mergeCell ref="L43:Q43"/>
    <mergeCell ref="M36:Q36"/>
    <mergeCell ref="A38:Q38"/>
    <mergeCell ref="B39:J39"/>
    <mergeCell ref="L39:Q39"/>
    <mergeCell ref="B40:J40"/>
    <mergeCell ref="L40:Q40"/>
    <mergeCell ref="A34:C36"/>
    <mergeCell ref="D34:J34"/>
    <mergeCell ref="K34:L36"/>
    <mergeCell ref="M34:Q34"/>
    <mergeCell ref="D35:J35"/>
    <mergeCell ref="M35:Q35"/>
    <mergeCell ref="D36:J36"/>
    <mergeCell ref="B41:J41"/>
    <mergeCell ref="L41:Q41"/>
    <mergeCell ref="A29:Q29"/>
    <mergeCell ref="A30:C30"/>
    <mergeCell ref="D30:J30"/>
    <mergeCell ref="K30:L30"/>
    <mergeCell ref="M30:Q30"/>
    <mergeCell ref="A31:C33"/>
    <mergeCell ref="D31:J31"/>
    <mergeCell ref="K31:L33"/>
    <mergeCell ref="M31:Q31"/>
    <mergeCell ref="D32:J32"/>
    <mergeCell ref="M32:Q32"/>
    <mergeCell ref="D33:J33"/>
    <mergeCell ref="M33:Q33"/>
    <mergeCell ref="M26:N26"/>
    <mergeCell ref="P26:Q28"/>
    <mergeCell ref="J27:K27"/>
    <mergeCell ref="M27:N27"/>
    <mergeCell ref="J28:K28"/>
    <mergeCell ref="M28:N28"/>
    <mergeCell ref="P23:Q25"/>
    <mergeCell ref="J24:K24"/>
    <mergeCell ref="M24:N24"/>
    <mergeCell ref="J25:K25"/>
    <mergeCell ref="M25:N25"/>
    <mergeCell ref="M23:N23"/>
    <mergeCell ref="A26:B28"/>
    <mergeCell ref="C26:D28"/>
    <mergeCell ref="E26:F28"/>
    <mergeCell ref="G26:I28"/>
    <mergeCell ref="J26:K26"/>
    <mergeCell ref="A23:B25"/>
    <mergeCell ref="C23:D25"/>
    <mergeCell ref="E23:F25"/>
    <mergeCell ref="G23:I25"/>
    <mergeCell ref="J23:K23"/>
    <mergeCell ref="P20:Q22"/>
    <mergeCell ref="J21:K21"/>
    <mergeCell ref="M21:N21"/>
    <mergeCell ref="J22:K22"/>
    <mergeCell ref="M22:N22"/>
    <mergeCell ref="P17:Q19"/>
    <mergeCell ref="J18:K18"/>
    <mergeCell ref="M18:N18"/>
    <mergeCell ref="J19:K19"/>
    <mergeCell ref="M19:N19"/>
    <mergeCell ref="A20:B22"/>
    <mergeCell ref="C20:D22"/>
    <mergeCell ref="E20:F22"/>
    <mergeCell ref="G20:I22"/>
    <mergeCell ref="J20:K20"/>
    <mergeCell ref="M16:N16"/>
    <mergeCell ref="A17:B19"/>
    <mergeCell ref="C17:D19"/>
    <mergeCell ref="E17:F19"/>
    <mergeCell ref="G17:I19"/>
    <mergeCell ref="J17:K17"/>
    <mergeCell ref="M17:N17"/>
    <mergeCell ref="M20:N20"/>
    <mergeCell ref="A11:Q11"/>
    <mergeCell ref="A12:Q12"/>
    <mergeCell ref="A14:Q14"/>
    <mergeCell ref="A15:B16"/>
    <mergeCell ref="C15:D16"/>
    <mergeCell ref="E15:F16"/>
    <mergeCell ref="G15:I16"/>
    <mergeCell ref="J15:O15"/>
    <mergeCell ref="P15:Q16"/>
    <mergeCell ref="J16:K16"/>
    <mergeCell ref="O5:P5"/>
    <mergeCell ref="G6:L6"/>
    <mergeCell ref="A7:C7"/>
    <mergeCell ref="D7:Q7"/>
    <mergeCell ref="A9:C9"/>
    <mergeCell ref="D9:Q9"/>
    <mergeCell ref="O2:Q2"/>
    <mergeCell ref="A3:B3"/>
    <mergeCell ref="C3:H3"/>
    <mergeCell ref="O3:Q3"/>
    <mergeCell ref="A4:B4"/>
    <mergeCell ref="C4:G4"/>
    <mergeCell ref="O4:P4"/>
    <mergeCell ref="D6:E6"/>
  </mergeCells>
  <phoneticPr fontId="13"/>
  <pageMargins left="0.70866141732283472" right="0.70866141732283472" top="0.74803149606299213" bottom="0.74803149606299213" header="0.31496062992125984" footer="0.31496062992125984"/>
  <pageSetup paperSize="8" scale="93"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AD37"/>
  <sheetViews>
    <sheetView showWhiteSpace="0" zoomScale="115" zoomScaleNormal="115" workbookViewId="0">
      <selection sqref="A1:G1"/>
    </sheetView>
  </sheetViews>
  <sheetFormatPr defaultRowHeight="12"/>
  <cols>
    <col min="1" max="31" width="3.28515625" style="34" customWidth="1"/>
    <col min="32" max="32" width="21.7109375" style="34" customWidth="1"/>
    <col min="33" max="16384" width="9.140625" style="34"/>
  </cols>
  <sheetData>
    <row r="1" spans="1:30" ht="20.100000000000001" customHeight="1">
      <c r="A1" s="1591" t="s">
        <v>202</v>
      </c>
      <c r="B1" s="1553"/>
      <c r="C1" s="1553"/>
      <c r="D1" s="1553"/>
      <c r="E1" s="1553"/>
      <c r="F1" s="1553"/>
      <c r="G1" s="1592"/>
      <c r="H1" s="24"/>
      <c r="I1" s="24"/>
      <c r="J1" s="24"/>
      <c r="K1" s="24"/>
      <c r="L1" s="24"/>
      <c r="M1" s="24"/>
      <c r="N1" s="24"/>
      <c r="O1" s="24"/>
      <c r="P1" s="24"/>
      <c r="Q1" s="24"/>
      <c r="R1" s="24"/>
      <c r="S1" s="24"/>
      <c r="T1" s="24"/>
      <c r="U1" s="24"/>
      <c r="V1" s="24"/>
      <c r="W1" s="24"/>
      <c r="X1" s="24"/>
      <c r="Y1" s="24"/>
      <c r="Z1" s="24"/>
      <c r="AA1" s="24"/>
      <c r="AB1" s="24"/>
      <c r="AC1" s="24"/>
      <c r="AD1" s="24"/>
    </row>
    <row r="2" spans="1:30" ht="39.950000000000003" customHeight="1">
      <c r="A2" s="24"/>
      <c r="B2" s="24"/>
      <c r="C2" s="24"/>
      <c r="D2" s="24"/>
      <c r="E2" s="24"/>
      <c r="F2" s="24"/>
      <c r="G2" s="24"/>
      <c r="H2" s="24"/>
      <c r="I2" s="24"/>
      <c r="J2" s="24"/>
      <c r="K2" s="24"/>
      <c r="L2" s="24"/>
      <c r="M2" s="24"/>
      <c r="N2" s="24"/>
      <c r="O2" s="24"/>
      <c r="P2" s="24"/>
      <c r="Q2" s="24"/>
      <c r="R2" s="1593" t="s">
        <v>66</v>
      </c>
      <c r="S2" s="1553"/>
      <c r="T2" s="1592"/>
      <c r="U2" s="1598"/>
      <c r="V2" s="1599"/>
      <c r="W2" s="1599"/>
      <c r="X2" s="1599"/>
      <c r="Y2" s="1599"/>
      <c r="Z2" s="1599"/>
      <c r="AA2" s="1599"/>
      <c r="AB2" s="1599"/>
      <c r="AC2" s="1599"/>
      <c r="AD2" s="1600"/>
    </row>
    <row r="3" spans="1:30" ht="15" customHeight="1">
      <c r="A3" s="24"/>
      <c r="B3" s="24"/>
      <c r="C3" s="24"/>
      <c r="D3" s="24"/>
      <c r="E3" s="24"/>
      <c r="F3" s="24"/>
      <c r="G3" s="24"/>
      <c r="H3" s="24"/>
      <c r="I3" s="24"/>
      <c r="J3" s="24"/>
      <c r="K3" s="24"/>
      <c r="L3" s="24"/>
      <c r="M3" s="24"/>
      <c r="N3" s="24"/>
      <c r="O3" s="24"/>
      <c r="P3" s="24"/>
      <c r="Q3" s="24"/>
      <c r="R3" s="24"/>
      <c r="S3" s="24"/>
      <c r="T3" s="24"/>
      <c r="U3" s="24"/>
      <c r="V3" s="24"/>
      <c r="W3" s="24"/>
      <c r="X3" s="1594" t="str">
        <f>IF(初期入力!G2="",IF(初期入力!G1="","令和　 年　 月　 日",初期入力!G1),初期入力!G2)</f>
        <v>令和　 年　 月　 日</v>
      </c>
      <c r="Y3" s="1594"/>
      <c r="Z3" s="1594"/>
      <c r="AA3" s="1594"/>
      <c r="AB3" s="1594"/>
      <c r="AC3" s="1594"/>
      <c r="AD3" s="1594"/>
    </row>
    <row r="4" spans="1:30" ht="24.95" customHeight="1">
      <c r="A4" s="1603" t="s">
        <v>201</v>
      </c>
      <c r="B4" s="1603"/>
      <c r="C4" s="1603"/>
      <c r="D4" s="1603"/>
      <c r="E4" s="1603"/>
      <c r="F4" s="1603"/>
      <c r="G4" s="1603"/>
      <c r="H4" s="1603"/>
      <c r="I4" s="1603"/>
      <c r="J4" s="1603"/>
      <c r="K4" s="1603"/>
      <c r="L4" s="1603"/>
      <c r="M4" s="1603"/>
      <c r="N4" s="1603"/>
      <c r="O4" s="1603"/>
      <c r="P4" s="1603"/>
      <c r="Q4" s="1603"/>
      <c r="R4" s="1603"/>
      <c r="S4" s="1603"/>
      <c r="T4" s="1603"/>
      <c r="U4" s="1603"/>
      <c r="V4" s="1603"/>
      <c r="W4" s="1603"/>
      <c r="X4" s="1603"/>
      <c r="Y4" s="1603"/>
      <c r="Z4" s="1603"/>
      <c r="AA4" s="1603"/>
      <c r="AB4" s="1603"/>
      <c r="AC4" s="1603"/>
      <c r="AD4" s="1603"/>
    </row>
    <row r="5" spans="1:30" ht="15.95" customHeight="1">
      <c r="A5" s="24"/>
      <c r="B5" s="24"/>
      <c r="C5" s="24"/>
      <c r="D5" s="24"/>
      <c r="E5" s="24"/>
      <c r="F5" s="1607" t="str">
        <f>初期入力!B1&amp;""</f>
        <v>現場</v>
      </c>
      <c r="G5" s="1607"/>
      <c r="H5" s="1607"/>
      <c r="I5" s="1607"/>
      <c r="J5" s="1607"/>
      <c r="K5" s="1607"/>
      <c r="L5" s="1607"/>
      <c r="M5" s="1607"/>
      <c r="N5" s="1607"/>
      <c r="O5" s="1607"/>
      <c r="P5" s="1607"/>
      <c r="Q5" s="1607"/>
      <c r="R5" s="1607"/>
      <c r="S5" s="1607"/>
      <c r="T5" s="1607"/>
      <c r="U5" s="1607"/>
      <c r="V5" s="1607"/>
      <c r="W5" s="1607"/>
      <c r="X5" s="1607"/>
      <c r="Y5" s="24"/>
      <c r="Z5" s="24"/>
      <c r="AA5" s="24"/>
      <c r="AB5" s="24"/>
      <c r="AC5" s="24"/>
      <c r="AD5" s="24"/>
    </row>
    <row r="6" spans="1:30" ht="15.95" customHeight="1">
      <c r="A6" s="1595" t="s">
        <v>56</v>
      </c>
      <c r="B6" s="1595"/>
      <c r="C6" s="1595"/>
      <c r="D6" s="1595"/>
      <c r="E6" s="24"/>
      <c r="F6" s="1607"/>
      <c r="G6" s="1607"/>
      <c r="H6" s="1607"/>
      <c r="I6" s="1607"/>
      <c r="J6" s="1607"/>
      <c r="K6" s="1607"/>
      <c r="L6" s="1607"/>
      <c r="M6" s="1607"/>
      <c r="N6" s="1607"/>
      <c r="O6" s="1607"/>
      <c r="P6" s="1607"/>
      <c r="Q6" s="1607"/>
      <c r="R6" s="1607"/>
      <c r="S6" s="1607"/>
      <c r="T6" s="1607"/>
      <c r="U6" s="1607"/>
      <c r="V6" s="1607"/>
      <c r="W6" s="1607"/>
      <c r="X6" s="1607"/>
      <c r="Y6" s="24"/>
      <c r="Z6" s="24"/>
      <c r="AA6" s="24"/>
      <c r="AB6" s="24"/>
      <c r="AC6" s="24"/>
      <c r="AD6" s="24"/>
    </row>
    <row r="7" spans="1:30" ht="15.95" customHeight="1">
      <c r="A7" s="24"/>
      <c r="B7" s="24"/>
      <c r="C7" s="24"/>
      <c r="D7" s="24"/>
      <c r="E7" s="24"/>
      <c r="F7" s="1604" t="str">
        <f>初期入力!E33&amp;""</f>
        <v/>
      </c>
      <c r="G7" s="1604"/>
      <c r="H7" s="1604"/>
      <c r="I7" s="1604"/>
      <c r="J7" s="1604"/>
      <c r="K7" s="1604"/>
      <c r="L7" s="1604"/>
      <c r="M7" s="30"/>
      <c r="N7" s="24"/>
      <c r="O7" s="24"/>
      <c r="P7" s="24"/>
      <c r="Q7" s="24"/>
      <c r="R7" s="24"/>
      <c r="S7" s="24"/>
      <c r="T7" s="24"/>
      <c r="U7" s="24"/>
      <c r="V7" s="24"/>
      <c r="W7" s="24"/>
      <c r="X7" s="24"/>
      <c r="Y7" s="24"/>
      <c r="Z7" s="24"/>
      <c r="AA7" s="24"/>
      <c r="AB7" s="24"/>
      <c r="AC7" s="24"/>
      <c r="AD7" s="24"/>
    </row>
    <row r="8" spans="1:30" ht="15.95" customHeight="1">
      <c r="A8" s="1595" t="s">
        <v>57</v>
      </c>
      <c r="B8" s="1595"/>
      <c r="C8" s="1595"/>
      <c r="D8" s="1595"/>
      <c r="E8" s="24"/>
      <c r="F8" s="1605"/>
      <c r="G8" s="1605"/>
      <c r="H8" s="1605"/>
      <c r="I8" s="1605"/>
      <c r="J8" s="1605"/>
      <c r="K8" s="1605"/>
      <c r="L8" s="1605"/>
      <c r="M8" s="30" t="s">
        <v>748</v>
      </c>
      <c r="N8" s="24"/>
      <c r="O8" s="24"/>
      <c r="P8" s="24"/>
      <c r="Q8" s="24"/>
      <c r="R8" s="24"/>
      <c r="S8" s="24"/>
      <c r="T8" s="24"/>
      <c r="U8" s="24"/>
      <c r="V8" s="24"/>
      <c r="W8" s="24"/>
      <c r="X8" s="24"/>
      <c r="Y8" s="24"/>
      <c r="Z8" s="24"/>
      <c r="AA8" s="24"/>
      <c r="AB8" s="24"/>
      <c r="AC8" s="24"/>
      <c r="AD8" s="24"/>
    </row>
    <row r="9" spans="1:30" ht="15.95" customHeight="1">
      <c r="A9" s="24"/>
      <c r="B9" s="24"/>
      <c r="C9" s="24"/>
      <c r="D9" s="24"/>
      <c r="E9" s="24"/>
      <c r="F9" s="24"/>
      <c r="G9" s="24"/>
      <c r="H9" s="24"/>
      <c r="I9" s="24"/>
      <c r="J9" s="24"/>
      <c r="K9" s="24"/>
      <c r="L9" s="24"/>
      <c r="M9" s="24"/>
      <c r="N9" s="24"/>
      <c r="O9" s="24"/>
      <c r="P9" s="24"/>
      <c r="Q9" s="24"/>
      <c r="R9" s="24"/>
      <c r="S9" s="24"/>
      <c r="T9" s="24"/>
      <c r="U9" s="24"/>
      <c r="V9" s="1596" t="str">
        <f>IF(初期入力!H1=1,初期入力!F5,IF(初期入力!H1=2,初期入力!G5,IF(初期入力!H1=3,初期入力!H5,IF(初期入力!H1=4,初期入力!I5,""))))&amp;""</f>
        <v/>
      </c>
      <c r="W9" s="1596"/>
      <c r="X9" s="1596"/>
      <c r="Y9" s="1596"/>
      <c r="Z9" s="1596"/>
      <c r="AA9" s="1596"/>
      <c r="AB9" s="1596"/>
      <c r="AC9" s="1596"/>
      <c r="AD9" s="1596"/>
    </row>
    <row r="10" spans="1:30" ht="15.95" customHeight="1">
      <c r="A10" s="24"/>
      <c r="B10" s="24"/>
      <c r="C10" s="24"/>
      <c r="D10" s="24"/>
      <c r="E10" s="24"/>
      <c r="F10" s="24"/>
      <c r="G10" s="24"/>
      <c r="H10" s="24"/>
      <c r="I10" s="24"/>
      <c r="J10" s="24"/>
      <c r="K10" s="24"/>
      <c r="L10" s="24"/>
      <c r="M10" s="24"/>
      <c r="N10" s="24"/>
      <c r="O10" s="24"/>
      <c r="P10" s="24"/>
      <c r="Q10" s="24"/>
      <c r="R10" s="1335" t="s">
        <v>31</v>
      </c>
      <c r="S10" s="1335"/>
      <c r="T10" s="1335"/>
      <c r="U10" s="1335"/>
      <c r="V10" s="1597"/>
      <c r="W10" s="1597"/>
      <c r="X10" s="1597"/>
      <c r="Y10" s="1597"/>
      <c r="Z10" s="1597"/>
      <c r="AA10" s="1597"/>
      <c r="AB10" s="1597"/>
      <c r="AC10" s="1597"/>
      <c r="AD10" s="1597"/>
    </row>
    <row r="11" spans="1:30" ht="15.95" customHeight="1">
      <c r="A11" s="24"/>
      <c r="B11" s="24"/>
      <c r="C11" s="24"/>
      <c r="D11" s="24"/>
      <c r="E11" s="24"/>
      <c r="F11" s="24"/>
      <c r="G11" s="24"/>
      <c r="H11" s="24"/>
      <c r="I11" s="24"/>
      <c r="J11" s="24"/>
      <c r="K11" s="24"/>
      <c r="L11" s="24"/>
      <c r="M11" s="24"/>
      <c r="N11" s="24"/>
      <c r="O11" s="24"/>
      <c r="P11" s="24"/>
      <c r="Q11" s="24"/>
      <c r="R11" s="1606" t="s">
        <v>59</v>
      </c>
      <c r="S11" s="1606"/>
      <c r="T11" s="1606"/>
      <c r="U11" s="1606"/>
      <c r="V11" s="1601"/>
      <c r="W11" s="1601"/>
      <c r="X11" s="1601"/>
      <c r="Y11" s="1601"/>
      <c r="Z11" s="1601"/>
      <c r="AA11" s="1601"/>
      <c r="AB11" s="1601"/>
      <c r="AC11" s="1601"/>
      <c r="AD11" s="1427" t="s">
        <v>747</v>
      </c>
    </row>
    <row r="12" spans="1:30" ht="15.95" customHeight="1">
      <c r="A12" s="24"/>
      <c r="B12" s="24"/>
      <c r="C12" s="24"/>
      <c r="D12" s="24"/>
      <c r="E12" s="24"/>
      <c r="F12" s="24"/>
      <c r="G12" s="24"/>
      <c r="H12" s="24"/>
      <c r="I12" s="24"/>
      <c r="J12" s="24"/>
      <c r="K12" s="24"/>
      <c r="L12" s="24"/>
      <c r="M12" s="24"/>
      <c r="N12" s="24"/>
      <c r="O12" s="24"/>
      <c r="P12" s="24"/>
      <c r="Q12" s="24"/>
      <c r="R12" s="1606"/>
      <c r="S12" s="1606"/>
      <c r="T12" s="1606"/>
      <c r="U12" s="1606"/>
      <c r="V12" s="1602"/>
      <c r="W12" s="1602"/>
      <c r="X12" s="1602"/>
      <c r="Y12" s="1602"/>
      <c r="Z12" s="1602"/>
      <c r="AA12" s="1602"/>
      <c r="AB12" s="1602"/>
      <c r="AC12" s="1602"/>
      <c r="AD12" s="1389"/>
    </row>
    <row r="13" spans="1:30" ht="15.9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ht="27.95" customHeight="1">
      <c r="A14" s="1344" t="s">
        <v>69</v>
      </c>
      <c r="B14" s="1345"/>
      <c r="C14" s="1345"/>
      <c r="D14" s="1345"/>
      <c r="E14" s="1345"/>
      <c r="F14" s="1346"/>
      <c r="G14" s="40"/>
      <c r="H14" s="41"/>
      <c r="I14" s="41"/>
      <c r="J14" s="41"/>
      <c r="K14" s="41"/>
      <c r="L14" s="41"/>
      <c r="M14" s="41"/>
      <c r="N14" s="155" t="s">
        <v>67</v>
      </c>
      <c r="O14" s="41"/>
      <c r="P14" s="41"/>
      <c r="Q14" s="41"/>
      <c r="R14" s="41"/>
      <c r="S14" s="41"/>
      <c r="T14" s="41"/>
      <c r="U14" s="41"/>
      <c r="V14" s="155" t="s">
        <v>68</v>
      </c>
      <c r="W14" s="41"/>
      <c r="X14" s="41"/>
      <c r="Y14" s="41"/>
      <c r="Z14" s="41"/>
      <c r="AA14" s="41"/>
      <c r="AB14" s="41"/>
      <c r="AC14" s="41"/>
      <c r="AD14" s="203"/>
    </row>
    <row r="15" spans="1:30" ht="27.95" customHeight="1">
      <c r="A15" s="1344" t="s">
        <v>70</v>
      </c>
      <c r="B15" s="1345"/>
      <c r="C15" s="1345"/>
      <c r="D15" s="1345"/>
      <c r="E15" s="1345"/>
      <c r="F15" s="1346"/>
      <c r="G15" s="24"/>
      <c r="H15" s="41"/>
      <c r="I15" s="41"/>
      <c r="J15" s="1553" t="s">
        <v>281</v>
      </c>
      <c r="K15" s="1553"/>
      <c r="L15" s="1553"/>
      <c r="M15" s="1553"/>
      <c r="N15" s="1553"/>
      <c r="O15" s="41" t="s">
        <v>20</v>
      </c>
      <c r="P15" s="41"/>
      <c r="Q15" s="1553" t="s">
        <v>282</v>
      </c>
      <c r="R15" s="1553"/>
      <c r="S15" s="1553"/>
      <c r="T15" s="41"/>
      <c r="U15" s="41" t="s">
        <v>20</v>
      </c>
      <c r="V15" s="1553" t="s">
        <v>936</v>
      </c>
      <c r="W15" s="1553"/>
      <c r="X15" s="1553"/>
      <c r="Y15" s="1553"/>
      <c r="Z15" s="1553"/>
      <c r="AA15" s="41"/>
      <c r="AB15" s="24"/>
      <c r="AC15" s="41"/>
      <c r="AD15" s="154"/>
    </row>
    <row r="16" spans="1:30" ht="27.95" customHeight="1">
      <c r="A16" s="1344" t="s">
        <v>71</v>
      </c>
      <c r="B16" s="1345"/>
      <c r="C16" s="1345"/>
      <c r="D16" s="1345"/>
      <c r="E16" s="1345"/>
      <c r="F16" s="1346"/>
      <c r="G16" s="69"/>
      <c r="H16" s="217" t="s">
        <v>154</v>
      </c>
      <c r="I16" s="418"/>
      <c r="J16" s="218" t="s">
        <v>2</v>
      </c>
      <c r="K16" s="418"/>
      <c r="L16" s="218" t="s">
        <v>3</v>
      </c>
      <c r="M16" s="418"/>
      <c r="N16" s="218" t="s">
        <v>4</v>
      </c>
      <c r="O16" s="24"/>
      <c r="P16" s="1574"/>
      <c r="Q16" s="1574"/>
      <c r="R16" s="1574"/>
      <c r="S16" s="219" t="s">
        <v>27</v>
      </c>
      <c r="T16" s="24"/>
      <c r="U16" s="219" t="s">
        <v>18</v>
      </c>
      <c r="V16" s="1574"/>
      <c r="W16" s="1574"/>
      <c r="X16" s="219" t="s">
        <v>27</v>
      </c>
      <c r="Y16" s="24"/>
      <c r="Z16" s="219" t="s">
        <v>28</v>
      </c>
      <c r="AA16" s="418"/>
      <c r="AB16" s="155" t="s">
        <v>29</v>
      </c>
      <c r="AC16" s="24"/>
      <c r="AD16" s="154"/>
    </row>
    <row r="17" spans="1:30" ht="27.95" customHeight="1">
      <c r="A17" s="1344" t="s">
        <v>72</v>
      </c>
      <c r="B17" s="1345"/>
      <c r="C17" s="1345"/>
      <c r="D17" s="1345"/>
      <c r="E17" s="1345"/>
      <c r="F17" s="1346"/>
      <c r="G17" s="1571"/>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3"/>
    </row>
    <row r="18" spans="1:30" ht="27.95" customHeight="1">
      <c r="A18" s="1344" t="s">
        <v>73</v>
      </c>
      <c r="B18" s="1345"/>
      <c r="C18" s="1345"/>
      <c r="D18" s="1345"/>
      <c r="E18" s="1345"/>
      <c r="F18" s="1346"/>
      <c r="G18" s="1571"/>
      <c r="H18" s="1572"/>
      <c r="I18" s="1572"/>
      <c r="J18" s="1572"/>
      <c r="K18" s="1572"/>
      <c r="L18" s="1572"/>
      <c r="M18" s="1572"/>
      <c r="N18" s="1572"/>
      <c r="O18" s="1572"/>
      <c r="P18" s="1572"/>
      <c r="Q18" s="1572"/>
      <c r="R18" s="1572"/>
      <c r="S18" s="1572"/>
      <c r="T18" s="1572"/>
      <c r="U18" s="1572"/>
      <c r="V18" s="1572"/>
      <c r="W18" s="1572"/>
      <c r="X18" s="1572"/>
      <c r="Y18" s="1572"/>
      <c r="Z18" s="1572"/>
      <c r="AA18" s="1572"/>
      <c r="AB18" s="1572"/>
      <c r="AC18" s="1572"/>
      <c r="AD18" s="1573"/>
    </row>
    <row r="19" spans="1:30" ht="27.95" customHeight="1">
      <c r="A19" s="1552" t="s">
        <v>65</v>
      </c>
      <c r="B19" s="1234"/>
      <c r="C19" s="1234"/>
      <c r="D19" s="1234"/>
      <c r="E19" s="1234"/>
      <c r="F19" s="1235"/>
      <c r="G19" s="1576"/>
      <c r="H19" s="1577"/>
      <c r="I19" s="1577"/>
      <c r="J19" s="1577"/>
      <c r="K19" s="1577"/>
      <c r="L19" s="1577"/>
      <c r="M19" s="1577"/>
      <c r="N19" s="1577"/>
      <c r="O19" s="1577"/>
      <c r="P19" s="1577"/>
      <c r="Q19" s="1577"/>
      <c r="R19" s="1577"/>
      <c r="S19" s="1577"/>
      <c r="T19" s="1577"/>
      <c r="U19" s="1577"/>
      <c r="V19" s="1577"/>
      <c r="W19" s="1577"/>
      <c r="X19" s="1577"/>
      <c r="Y19" s="1577"/>
      <c r="Z19" s="1577"/>
      <c r="AA19" s="1577"/>
      <c r="AB19" s="1577"/>
      <c r="AC19" s="1577"/>
      <c r="AD19" s="1578"/>
    </row>
    <row r="20" spans="1:30" ht="27.95" customHeight="1">
      <c r="A20" s="1555"/>
      <c r="B20" s="1556"/>
      <c r="C20" s="1556"/>
      <c r="D20" s="1556"/>
      <c r="E20" s="1556"/>
      <c r="F20" s="1557"/>
      <c r="G20" s="1579"/>
      <c r="H20" s="1580"/>
      <c r="I20" s="1580"/>
      <c r="J20" s="1580"/>
      <c r="K20" s="1580"/>
      <c r="L20" s="1580"/>
      <c r="M20" s="1580"/>
      <c r="N20" s="1580"/>
      <c r="O20" s="1580"/>
      <c r="P20" s="1580"/>
      <c r="Q20" s="1580"/>
      <c r="R20" s="1580"/>
      <c r="S20" s="1580"/>
      <c r="T20" s="1580"/>
      <c r="U20" s="1580"/>
      <c r="V20" s="1580"/>
      <c r="W20" s="1580"/>
      <c r="X20" s="1580"/>
      <c r="Y20" s="1580"/>
      <c r="Z20" s="1580"/>
      <c r="AA20" s="1580"/>
      <c r="AB20" s="1580"/>
      <c r="AC20" s="1580"/>
      <c r="AD20" s="1581"/>
    </row>
    <row r="21" spans="1:30" ht="27.95" customHeight="1">
      <c r="A21" s="1555"/>
      <c r="B21" s="1556"/>
      <c r="C21" s="1556"/>
      <c r="D21" s="1556"/>
      <c r="E21" s="1556"/>
      <c r="F21" s="1557"/>
      <c r="G21" s="1579"/>
      <c r="H21" s="1580"/>
      <c r="I21" s="1580"/>
      <c r="J21" s="1580"/>
      <c r="K21" s="1580"/>
      <c r="L21" s="1580"/>
      <c r="M21" s="1580"/>
      <c r="N21" s="1580"/>
      <c r="O21" s="1580"/>
      <c r="P21" s="1580"/>
      <c r="Q21" s="1580"/>
      <c r="R21" s="1580"/>
      <c r="S21" s="1580"/>
      <c r="T21" s="1580"/>
      <c r="U21" s="1580"/>
      <c r="V21" s="1580"/>
      <c r="W21" s="1580"/>
      <c r="X21" s="1580"/>
      <c r="Y21" s="1580"/>
      <c r="Z21" s="1580"/>
      <c r="AA21" s="1580"/>
      <c r="AB21" s="1580"/>
      <c r="AC21" s="1580"/>
      <c r="AD21" s="1581"/>
    </row>
    <row r="22" spans="1:30" ht="27.95" customHeight="1">
      <c r="A22" s="1555"/>
      <c r="B22" s="1556"/>
      <c r="C22" s="1556"/>
      <c r="D22" s="1556"/>
      <c r="E22" s="1556"/>
      <c r="F22" s="1557"/>
      <c r="G22" s="1579"/>
      <c r="H22" s="1580"/>
      <c r="I22" s="1580"/>
      <c r="J22" s="1580"/>
      <c r="K22" s="1580"/>
      <c r="L22" s="1580"/>
      <c r="M22" s="1580"/>
      <c r="N22" s="1580"/>
      <c r="O22" s="1580"/>
      <c r="P22" s="1580"/>
      <c r="Q22" s="1580"/>
      <c r="R22" s="1580"/>
      <c r="S22" s="1580"/>
      <c r="T22" s="1580"/>
      <c r="U22" s="1580"/>
      <c r="V22" s="1580"/>
      <c r="W22" s="1580"/>
      <c r="X22" s="1580"/>
      <c r="Y22" s="1580"/>
      <c r="Z22" s="1580"/>
      <c r="AA22" s="1580"/>
      <c r="AB22" s="1580"/>
      <c r="AC22" s="1580"/>
      <c r="AD22" s="1581"/>
    </row>
    <row r="23" spans="1:30" ht="27.95" customHeight="1">
      <c r="A23" s="1236"/>
      <c r="B23" s="1237"/>
      <c r="C23" s="1237"/>
      <c r="D23" s="1237"/>
      <c r="E23" s="1237"/>
      <c r="F23" s="1238"/>
      <c r="G23" s="1582"/>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4"/>
    </row>
    <row r="24" spans="1:30" ht="27.95" customHeight="1">
      <c r="A24" s="1344" t="s">
        <v>74</v>
      </c>
      <c r="B24" s="1345"/>
      <c r="C24" s="1345"/>
      <c r="D24" s="1345"/>
      <c r="E24" s="1345"/>
      <c r="F24" s="1346"/>
      <c r="G24" s="1568"/>
      <c r="H24" s="1569"/>
      <c r="I24" s="1569"/>
      <c r="J24" s="1569"/>
      <c r="K24" s="1569"/>
      <c r="L24" s="1569"/>
      <c r="M24" s="1569"/>
      <c r="N24" s="1569"/>
      <c r="O24" s="1569"/>
      <c r="P24" s="1569"/>
      <c r="Q24" s="1569"/>
      <c r="R24" s="1569"/>
      <c r="S24" s="1569"/>
      <c r="T24" s="1569"/>
      <c r="U24" s="1569"/>
      <c r="V24" s="1569"/>
      <c r="W24" s="1569"/>
      <c r="X24" s="1569"/>
      <c r="Y24" s="1569"/>
      <c r="Z24" s="1569"/>
      <c r="AA24" s="1569"/>
      <c r="AB24" s="1569"/>
      <c r="AC24" s="1569"/>
      <c r="AD24" s="1570"/>
    </row>
    <row r="25" spans="1:30" ht="27.95" customHeight="1">
      <c r="A25" s="1564"/>
      <c r="B25" s="70"/>
      <c r="C25" s="70"/>
      <c r="D25" s="70"/>
      <c r="E25" s="70"/>
      <c r="F25" s="1566"/>
      <c r="G25" s="1568"/>
      <c r="H25" s="1569"/>
      <c r="I25" s="1569"/>
      <c r="J25" s="1569"/>
      <c r="K25" s="1569"/>
      <c r="L25" s="1569"/>
      <c r="M25" s="1569"/>
      <c r="N25" s="1569"/>
      <c r="O25" s="1569"/>
      <c r="P25" s="1569"/>
      <c r="Q25" s="1570"/>
      <c r="R25" s="1568"/>
      <c r="S25" s="1569"/>
      <c r="T25" s="1569"/>
      <c r="U25" s="1569"/>
      <c r="V25" s="1569"/>
      <c r="W25" s="1569"/>
      <c r="X25" s="1569"/>
      <c r="Y25" s="1569"/>
      <c r="Z25" s="1569"/>
      <c r="AA25" s="1569"/>
      <c r="AB25" s="1569"/>
      <c r="AC25" s="1569"/>
      <c r="AD25" s="1570"/>
    </row>
    <row r="26" spans="1:30" ht="27.95" customHeight="1">
      <c r="A26" s="1565"/>
      <c r="B26" s="24"/>
      <c r="C26" s="24"/>
      <c r="D26" s="24"/>
      <c r="E26" s="24"/>
      <c r="F26" s="1567"/>
      <c r="G26" s="1568"/>
      <c r="H26" s="1569"/>
      <c r="I26" s="1569"/>
      <c r="J26" s="1569"/>
      <c r="K26" s="1569"/>
      <c r="L26" s="1569"/>
      <c r="M26" s="1569"/>
      <c r="N26" s="1569"/>
      <c r="O26" s="1569"/>
      <c r="P26" s="1569"/>
      <c r="Q26" s="1570"/>
      <c r="R26" s="1568"/>
      <c r="S26" s="1569"/>
      <c r="T26" s="1569"/>
      <c r="U26" s="1569"/>
      <c r="V26" s="1569"/>
      <c r="W26" s="1569"/>
      <c r="X26" s="1569"/>
      <c r="Y26" s="1569"/>
      <c r="Z26" s="1569"/>
      <c r="AA26" s="1569"/>
      <c r="AB26" s="1569"/>
      <c r="AC26" s="1569"/>
      <c r="AD26" s="1570"/>
    </row>
    <row r="27" spans="1:30" ht="27.95" customHeight="1">
      <c r="A27" s="1565"/>
      <c r="B27" s="1554" t="s">
        <v>75</v>
      </c>
      <c r="C27" s="1554"/>
      <c r="D27" s="1554"/>
      <c r="E27" s="1554"/>
      <c r="F27" s="1567"/>
      <c r="G27" s="1568"/>
      <c r="H27" s="1569"/>
      <c r="I27" s="1569"/>
      <c r="J27" s="1569"/>
      <c r="K27" s="1569"/>
      <c r="L27" s="1569"/>
      <c r="M27" s="1569"/>
      <c r="N27" s="1569"/>
      <c r="O27" s="1569"/>
      <c r="P27" s="1569"/>
      <c r="Q27" s="1570"/>
      <c r="R27" s="1568"/>
      <c r="S27" s="1569"/>
      <c r="T27" s="1569"/>
      <c r="U27" s="1569"/>
      <c r="V27" s="1569"/>
      <c r="W27" s="1569"/>
      <c r="X27" s="1569"/>
      <c r="Y27" s="1569"/>
      <c r="Z27" s="1569"/>
      <c r="AA27" s="1569"/>
      <c r="AB27" s="1569"/>
      <c r="AC27" s="1569"/>
      <c r="AD27" s="1570"/>
    </row>
    <row r="28" spans="1:30" ht="27.95" customHeight="1">
      <c r="A28" s="220" t="s">
        <v>0</v>
      </c>
      <c r="B28" s="1551" t="s">
        <v>76</v>
      </c>
      <c r="C28" s="1551"/>
      <c r="D28" s="1551"/>
      <c r="E28" s="1551"/>
      <c r="F28" s="71" t="s">
        <v>1</v>
      </c>
      <c r="G28" s="1568"/>
      <c r="H28" s="1569"/>
      <c r="I28" s="1569"/>
      <c r="J28" s="1569"/>
      <c r="K28" s="1569"/>
      <c r="L28" s="1569"/>
      <c r="M28" s="1569"/>
      <c r="N28" s="1569"/>
      <c r="O28" s="1569"/>
      <c r="P28" s="1569"/>
      <c r="Q28" s="1570"/>
      <c r="R28" s="1568"/>
      <c r="S28" s="1569"/>
      <c r="T28" s="1569"/>
      <c r="U28" s="1569"/>
      <c r="V28" s="1569"/>
      <c r="W28" s="1569"/>
      <c r="X28" s="1569"/>
      <c r="Y28" s="1569"/>
      <c r="Z28" s="1569"/>
      <c r="AA28" s="1569"/>
      <c r="AB28" s="1569"/>
      <c r="AC28" s="1569"/>
      <c r="AD28" s="1570"/>
    </row>
    <row r="29" spans="1:30" ht="27.95" customHeight="1">
      <c r="A29" s="1558"/>
      <c r="B29" s="1559"/>
      <c r="C29" s="1559"/>
      <c r="D29" s="1559"/>
      <c r="E29" s="1559"/>
      <c r="F29" s="1560"/>
      <c r="G29" s="1568"/>
      <c r="H29" s="1569"/>
      <c r="I29" s="1569"/>
      <c r="J29" s="1569"/>
      <c r="K29" s="1569"/>
      <c r="L29" s="1569"/>
      <c r="M29" s="1569"/>
      <c r="N29" s="1569"/>
      <c r="O29" s="1569"/>
      <c r="P29" s="1569"/>
      <c r="Q29" s="1570"/>
      <c r="R29" s="1568"/>
      <c r="S29" s="1569"/>
      <c r="T29" s="1569"/>
      <c r="U29" s="1569"/>
      <c r="V29" s="1569"/>
      <c r="W29" s="1569"/>
      <c r="X29" s="1569"/>
      <c r="Y29" s="1569"/>
      <c r="Z29" s="1569"/>
      <c r="AA29" s="1569"/>
      <c r="AB29" s="1569"/>
      <c r="AC29" s="1569"/>
      <c r="AD29" s="1570"/>
    </row>
    <row r="30" spans="1:30" ht="27.95" customHeight="1">
      <c r="A30" s="1558"/>
      <c r="B30" s="1559"/>
      <c r="C30" s="1559"/>
      <c r="D30" s="1559"/>
      <c r="E30" s="1559"/>
      <c r="F30" s="1560"/>
      <c r="G30" s="1568"/>
      <c r="H30" s="1569"/>
      <c r="I30" s="1569"/>
      <c r="J30" s="1569"/>
      <c r="K30" s="1569"/>
      <c r="L30" s="1569"/>
      <c r="M30" s="1569"/>
      <c r="N30" s="1569"/>
      <c r="O30" s="1569"/>
      <c r="P30" s="1569"/>
      <c r="Q30" s="1570"/>
      <c r="R30" s="1568"/>
      <c r="S30" s="1569"/>
      <c r="T30" s="1569"/>
      <c r="U30" s="1569"/>
      <c r="V30" s="1569"/>
      <c r="W30" s="1569"/>
      <c r="X30" s="1569"/>
      <c r="Y30" s="1569"/>
      <c r="Z30" s="1569"/>
      <c r="AA30" s="1569"/>
      <c r="AB30" s="1569"/>
      <c r="AC30" s="1569"/>
      <c r="AD30" s="1570"/>
    </row>
    <row r="31" spans="1:30" ht="27.95" customHeight="1">
      <c r="A31" s="1561"/>
      <c r="B31" s="1562"/>
      <c r="C31" s="1562"/>
      <c r="D31" s="1562"/>
      <c r="E31" s="1562"/>
      <c r="F31" s="1563"/>
      <c r="G31" s="1568"/>
      <c r="H31" s="1569"/>
      <c r="I31" s="1569"/>
      <c r="J31" s="1569"/>
      <c r="K31" s="1569"/>
      <c r="L31" s="1569"/>
      <c r="M31" s="1569"/>
      <c r="N31" s="1569"/>
      <c r="O31" s="1569"/>
      <c r="P31" s="1569"/>
      <c r="Q31" s="1570"/>
      <c r="R31" s="1568"/>
      <c r="S31" s="1569"/>
      <c r="T31" s="1569"/>
      <c r="U31" s="1569"/>
      <c r="V31" s="1569"/>
      <c r="W31" s="1569"/>
      <c r="X31" s="1569"/>
      <c r="Y31" s="1569"/>
      <c r="Z31" s="1569"/>
      <c r="AA31" s="1569"/>
      <c r="AB31" s="1569"/>
      <c r="AC31" s="1569"/>
      <c r="AD31" s="1570"/>
    </row>
    <row r="32" spans="1:30" ht="27.95" customHeight="1">
      <c r="A32" s="1552" t="s">
        <v>77</v>
      </c>
      <c r="B32" s="1234"/>
      <c r="C32" s="1234"/>
      <c r="D32" s="1234"/>
      <c r="E32" s="1234"/>
      <c r="F32" s="1235"/>
      <c r="G32" s="1585"/>
      <c r="H32" s="1586"/>
      <c r="I32" s="1586"/>
      <c r="J32" s="1586"/>
      <c r="K32" s="1586"/>
      <c r="L32" s="1586"/>
      <c r="M32" s="1586"/>
      <c r="N32" s="1586"/>
      <c r="O32" s="1586"/>
      <c r="P32" s="1586"/>
      <c r="Q32" s="1586"/>
      <c r="R32" s="1586"/>
      <c r="S32" s="1586"/>
      <c r="T32" s="1586"/>
      <c r="U32" s="1586"/>
      <c r="V32" s="1586"/>
      <c r="W32" s="1586"/>
      <c r="X32" s="1586"/>
      <c r="Y32" s="1586"/>
      <c r="Z32" s="1586"/>
      <c r="AA32" s="1586"/>
      <c r="AB32" s="1586"/>
      <c r="AC32" s="1586"/>
      <c r="AD32" s="1587"/>
    </row>
    <row r="33" spans="1:30" ht="27.95" customHeight="1">
      <c r="A33" s="1236"/>
      <c r="B33" s="1237"/>
      <c r="C33" s="1237"/>
      <c r="D33" s="1237"/>
      <c r="E33" s="1237"/>
      <c r="F33" s="1238"/>
      <c r="G33" s="1588"/>
      <c r="H33" s="1589"/>
      <c r="I33" s="1589"/>
      <c r="J33" s="1589"/>
      <c r="K33" s="1589"/>
      <c r="L33" s="1589"/>
      <c r="M33" s="1589"/>
      <c r="N33" s="1589"/>
      <c r="O33" s="1589"/>
      <c r="P33" s="1589"/>
      <c r="Q33" s="1589"/>
      <c r="R33" s="1589"/>
      <c r="S33" s="1589"/>
      <c r="T33" s="1589"/>
      <c r="U33" s="1589"/>
      <c r="V33" s="1589"/>
      <c r="W33" s="1589"/>
      <c r="X33" s="1589"/>
      <c r="Y33" s="1589"/>
      <c r="Z33" s="1589"/>
      <c r="AA33" s="1589"/>
      <c r="AB33" s="1589"/>
      <c r="AC33" s="1589"/>
      <c r="AD33" s="1590"/>
    </row>
    <row r="34" spans="1:30" ht="14.1"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ht="14.1" customHeight="1">
      <c r="A35" s="72" t="s">
        <v>283</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ht="14.1" customHeight="1">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575"/>
      <c r="Y36" s="1575"/>
      <c r="Z36" s="1575"/>
      <c r="AA36" s="1575"/>
      <c r="AB36" s="1575"/>
      <c r="AC36" s="1575"/>
      <c r="AD36" s="1575"/>
    </row>
    <row r="37" spans="1:30" ht="10.5" customHeight="1"/>
  </sheetData>
  <sheetProtection sheet="1" formatCells="0" formatColumns="0" formatRows="0" insertColumns="0" insertRows="0" deleteColumns="0" deleteRows="0"/>
  <mergeCells count="52">
    <mergeCell ref="A14:F14"/>
    <mergeCell ref="AD11:AD12"/>
    <mergeCell ref="V11:AC12"/>
    <mergeCell ref="R10:U10"/>
    <mergeCell ref="A4:AD4"/>
    <mergeCell ref="A8:D8"/>
    <mergeCell ref="F7:L8"/>
    <mergeCell ref="R11:U12"/>
    <mergeCell ref="F5:X6"/>
    <mergeCell ref="A1:G1"/>
    <mergeCell ref="R2:T2"/>
    <mergeCell ref="X3:AD3"/>
    <mergeCell ref="A6:D6"/>
    <mergeCell ref="V9:AD10"/>
    <mergeCell ref="U2:AD2"/>
    <mergeCell ref="X36:AD36"/>
    <mergeCell ref="G27:Q27"/>
    <mergeCell ref="G19:AD23"/>
    <mergeCell ref="G24:AD24"/>
    <mergeCell ref="G25:Q25"/>
    <mergeCell ref="G26:Q26"/>
    <mergeCell ref="G32:AD33"/>
    <mergeCell ref="G28:Q28"/>
    <mergeCell ref="G29:Q29"/>
    <mergeCell ref="G30:Q30"/>
    <mergeCell ref="G31:Q31"/>
    <mergeCell ref="R28:AD28"/>
    <mergeCell ref="A15:F15"/>
    <mergeCell ref="A16:F16"/>
    <mergeCell ref="A17:F17"/>
    <mergeCell ref="A18:F18"/>
    <mergeCell ref="G18:AD18"/>
    <mergeCell ref="V15:Z15"/>
    <mergeCell ref="G17:AD17"/>
    <mergeCell ref="P16:R16"/>
    <mergeCell ref="V16:W16"/>
    <mergeCell ref="B28:E28"/>
    <mergeCell ref="A32:F33"/>
    <mergeCell ref="J15:N15"/>
    <mergeCell ref="Q15:S15"/>
    <mergeCell ref="B27:E27"/>
    <mergeCell ref="A19:F23"/>
    <mergeCell ref="A24:F24"/>
    <mergeCell ref="A29:F31"/>
    <mergeCell ref="A25:A27"/>
    <mergeCell ref="F25:F27"/>
    <mergeCell ref="R25:AD25"/>
    <mergeCell ref="R26:AD26"/>
    <mergeCell ref="R27:AD27"/>
    <mergeCell ref="R29:AD29"/>
    <mergeCell ref="R30:AD30"/>
    <mergeCell ref="R31:AD31"/>
  </mergeCells>
  <phoneticPr fontId="10"/>
  <dataValidations count="4">
    <dataValidation imeMode="off" allowBlank="1" showInputMessage="1" showErrorMessage="1" sqref="I16 K16 M16 AA16" xr:uid="{00000000-0002-0000-0F00-000000000000}"/>
    <dataValidation allowBlank="1" showInputMessage="1" showErrorMessage="1" promptTitle="教育を実施した場所を記載してください" prompt="作業所会議室など" sqref="G17:AD17" xr:uid="{00000000-0002-0000-0F00-000001000000}"/>
    <dataValidation allowBlank="1" showInputMessage="1" showErrorMessage="1" promptTitle="実施した教育方法を記載してください" prompt="講義、スライド等" sqref="G18:AD18" xr:uid="{00000000-0002-0000-0F00-000002000000}"/>
    <dataValidation allowBlank="1" showErrorMessage="1" promptTitle="教育内容を記載して下さい" prompt="1、作業所の概要と規則について_x000a_2、保護具の使用について_x000a_3、機械の取り扱い及び点検について_x000a_4、作業の内容について_x000a_5、緊急時の連絡、応急処置について" sqref="G19:AD23" xr:uid="{00000000-0002-0000-0F00-000003000000}"/>
  </dataValidations>
  <printOptions horizontalCentered="1" vertic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1">
    <pageSetUpPr fitToPage="1"/>
  </sheetPr>
  <dimension ref="A1:BS60"/>
  <sheetViews>
    <sheetView zoomScaleNormal="100" workbookViewId="0">
      <selection activeCell="A18" sqref="A18:AK20"/>
    </sheetView>
  </sheetViews>
  <sheetFormatPr defaultRowHeight="14.25" customHeight="1"/>
  <cols>
    <col min="1" max="1" width="4.140625" style="34" customWidth="1"/>
    <col min="2" max="2" width="3" style="34" customWidth="1"/>
    <col min="3" max="3" width="3.85546875" style="34" customWidth="1"/>
    <col min="4" max="4" width="6" style="34" customWidth="1"/>
    <col min="5" max="5" width="4.7109375" style="34" customWidth="1"/>
    <col min="6" max="19" width="2.42578125" style="34" customWidth="1"/>
    <col min="20" max="20" width="2.85546875" style="34" customWidth="1"/>
    <col min="21" max="31" width="2.42578125" style="34" customWidth="1"/>
    <col min="32" max="32" width="2.28515625" style="34" customWidth="1"/>
    <col min="33" max="37" width="2.42578125" style="34" customWidth="1"/>
    <col min="38" max="38" width="25.7109375" style="34" customWidth="1"/>
    <col min="39" max="40" width="2.42578125" style="34" customWidth="1"/>
    <col min="41" max="41" width="3.7109375" style="34" customWidth="1"/>
    <col min="42" max="52" width="2.5703125" style="34" customWidth="1"/>
    <col min="53" max="54" width="2.42578125" style="34" customWidth="1"/>
    <col min="55" max="55" width="3.5703125" style="34" customWidth="1"/>
    <col min="56" max="65" width="2.5703125" style="34" customWidth="1"/>
    <col min="66" max="66" width="2.7109375" style="34" customWidth="1"/>
    <col min="67" max="67" width="2.140625" style="34" customWidth="1"/>
    <col min="68" max="68" width="4.28515625" style="68" customWidth="1"/>
    <col min="69" max="69" width="22.85546875" style="34" customWidth="1"/>
    <col min="70" max="70" width="1.42578125" style="34" customWidth="1"/>
    <col min="71" max="71" width="21.5703125" style="34" customWidth="1"/>
    <col min="72" max="16384" width="9.140625" style="34"/>
  </cols>
  <sheetData>
    <row r="1" spans="1:69" ht="18" customHeight="1">
      <c r="A1" s="854" t="s">
        <v>435</v>
      </c>
      <c r="B1" s="855"/>
      <c r="C1" s="855"/>
      <c r="D1" s="855"/>
      <c r="E1" s="856"/>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row>
    <row r="2" spans="1:69" ht="19.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1826" t="str">
        <f>IF(初期入力!G2="",IF(初期入力!G1="","令和　 年　 月　 日",初期入力!G1),初期入力!G2)</f>
        <v>令和　 年　 月　 日</v>
      </c>
      <c r="AD2" s="1826"/>
      <c r="AE2" s="1826"/>
      <c r="AF2" s="1826"/>
      <c r="AG2" s="1826"/>
      <c r="AH2" s="1826"/>
      <c r="AI2" s="1826"/>
      <c r="AJ2" s="1826"/>
      <c r="AK2" s="1826"/>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row>
    <row r="3" spans="1:69" ht="14.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1810" t="s">
        <v>289</v>
      </c>
      <c r="AN3" s="1810"/>
      <c r="AO3" s="1810"/>
      <c r="AP3" s="1810"/>
      <c r="AQ3" s="1810"/>
      <c r="AR3" s="1810"/>
      <c r="AS3" s="1810"/>
      <c r="AT3" s="1810"/>
      <c r="AU3" s="1810"/>
      <c r="AV3" s="1810"/>
      <c r="AW3" s="1810"/>
      <c r="AX3" s="24"/>
      <c r="AY3" s="24"/>
      <c r="AZ3" s="24"/>
      <c r="BA3" s="24"/>
      <c r="BB3" s="24"/>
      <c r="BC3" s="24"/>
      <c r="BD3" s="24"/>
      <c r="BE3" s="24"/>
      <c r="BF3" s="24"/>
      <c r="BG3" s="24"/>
      <c r="BH3" s="24"/>
      <c r="BI3" s="24"/>
      <c r="BJ3" s="24"/>
      <c r="BK3" s="24"/>
      <c r="BL3" s="24"/>
      <c r="BM3" s="24"/>
      <c r="BN3" s="24"/>
      <c r="BO3" s="24"/>
      <c r="BP3" s="24"/>
      <c r="BQ3" s="24"/>
    </row>
    <row r="4" spans="1:69" ht="14.25" customHeight="1">
      <c r="A4" s="24"/>
      <c r="B4" s="24"/>
      <c r="C4" s="24"/>
      <c r="D4" s="24"/>
      <c r="E4" s="24"/>
      <c r="F4" s="24"/>
      <c r="G4" s="24"/>
      <c r="H4" s="1802" t="s">
        <v>290</v>
      </c>
      <c r="I4" s="1797" t="s">
        <v>291</v>
      </c>
      <c r="J4" s="1797"/>
      <c r="K4" s="1797"/>
      <c r="L4" s="1797"/>
      <c r="M4" s="1797"/>
      <c r="N4" s="1797"/>
      <c r="O4" s="1797"/>
      <c r="P4" s="1797"/>
      <c r="Q4" s="1797"/>
      <c r="R4" s="1797"/>
      <c r="S4" s="1797"/>
      <c r="T4" s="1797"/>
      <c r="U4" s="1797"/>
      <c r="V4" s="1797"/>
      <c r="W4" s="24"/>
      <c r="X4" s="24"/>
      <c r="Y4" s="1802" t="s">
        <v>292</v>
      </c>
      <c r="Z4" s="24"/>
      <c r="AA4" s="24"/>
      <c r="AB4" s="24"/>
      <c r="AC4" s="24"/>
      <c r="AD4" s="24"/>
      <c r="AE4" s="24"/>
      <c r="AF4" s="24"/>
      <c r="AG4" s="24"/>
      <c r="AH4" s="24"/>
      <c r="AI4" s="24"/>
      <c r="AJ4" s="24"/>
      <c r="AK4" s="24"/>
      <c r="AL4" s="24"/>
      <c r="AM4" s="1810"/>
      <c r="AN4" s="1810"/>
      <c r="AO4" s="1810"/>
      <c r="AP4" s="1810"/>
      <c r="AQ4" s="1810"/>
      <c r="AR4" s="1810"/>
      <c r="AS4" s="1810"/>
      <c r="AT4" s="1810"/>
      <c r="AU4" s="1810"/>
      <c r="AV4" s="1810"/>
      <c r="AW4" s="1810"/>
      <c r="AX4" s="24"/>
      <c r="AY4" s="24"/>
      <c r="AZ4" s="24"/>
      <c r="BA4" s="24"/>
      <c r="BB4" s="24"/>
      <c r="BC4" s="24"/>
      <c r="BD4" s="24"/>
      <c r="BE4" s="24"/>
      <c r="BF4" s="24"/>
      <c r="BG4" s="24"/>
      <c r="BH4" s="24"/>
      <c r="BI4" s="24"/>
      <c r="BJ4" s="24"/>
      <c r="BK4" s="24"/>
      <c r="BL4" s="24"/>
      <c r="BM4" s="24"/>
      <c r="BN4" s="24"/>
      <c r="BO4" s="24"/>
      <c r="BP4" s="24"/>
      <c r="BQ4" s="24"/>
    </row>
    <row r="5" spans="1:69" ht="14.25" customHeight="1">
      <c r="A5" s="24"/>
      <c r="B5" s="24"/>
      <c r="C5" s="24"/>
      <c r="D5" s="24"/>
      <c r="E5" s="24"/>
      <c r="F5" s="24"/>
      <c r="G5" s="24"/>
      <c r="H5" s="1802"/>
      <c r="I5" s="1797"/>
      <c r="J5" s="1797"/>
      <c r="K5" s="1797"/>
      <c r="L5" s="1797"/>
      <c r="M5" s="1797"/>
      <c r="N5" s="1797"/>
      <c r="O5" s="1797"/>
      <c r="P5" s="1797"/>
      <c r="Q5" s="1797"/>
      <c r="R5" s="1797"/>
      <c r="S5" s="1797"/>
      <c r="T5" s="1797"/>
      <c r="U5" s="1797"/>
      <c r="V5" s="1797"/>
      <c r="W5" s="1803" t="s">
        <v>293</v>
      </c>
      <c r="X5" s="1803"/>
      <c r="Y5" s="1802"/>
      <c r="Z5" s="1803" t="s">
        <v>294</v>
      </c>
      <c r="AA5" s="1803"/>
      <c r="AB5" s="1803"/>
      <c r="AC5" s="1803"/>
      <c r="AD5" s="1803"/>
      <c r="AE5" s="24"/>
      <c r="AF5" s="24"/>
      <c r="AG5" s="24"/>
      <c r="AH5" s="24"/>
      <c r="AI5" s="24"/>
      <c r="AJ5" s="24"/>
      <c r="AK5" s="24"/>
      <c r="AL5" s="24"/>
      <c r="AM5" s="875" t="s">
        <v>295</v>
      </c>
      <c r="AN5" s="1610"/>
      <c r="AO5" s="1610"/>
      <c r="AP5" s="1610"/>
      <c r="AQ5" s="1610"/>
      <c r="AR5" s="1610"/>
      <c r="AS5" s="1610"/>
      <c r="AT5" s="1610"/>
      <c r="AU5" s="1610"/>
      <c r="AV5" s="1610"/>
      <c r="AW5" s="1610"/>
      <c r="AX5" s="1610"/>
      <c r="AY5" s="1610"/>
      <c r="AZ5" s="1610"/>
      <c r="BA5" s="875" t="s">
        <v>296</v>
      </c>
      <c r="BB5" s="1610"/>
      <c r="BC5" s="1610"/>
      <c r="BD5" s="1610"/>
      <c r="BE5" s="1610"/>
      <c r="BF5" s="1610"/>
      <c r="BG5" s="1610"/>
      <c r="BH5" s="1610"/>
      <c r="BI5" s="1610"/>
      <c r="BJ5" s="1610"/>
      <c r="BK5" s="1610"/>
      <c r="BL5" s="1610"/>
      <c r="BM5" s="1610"/>
      <c r="BN5" s="876"/>
      <c r="BO5" s="97"/>
      <c r="BP5" s="24"/>
      <c r="BQ5" s="237" t="s">
        <v>297</v>
      </c>
    </row>
    <row r="6" spans="1:69" ht="14.25" customHeight="1">
      <c r="A6" s="24"/>
      <c r="B6" s="24"/>
      <c r="C6" s="24"/>
      <c r="D6" s="24"/>
      <c r="E6" s="24"/>
      <c r="F6" s="24"/>
      <c r="G6" s="24"/>
      <c r="H6" s="1802"/>
      <c r="I6" s="1797" t="s">
        <v>298</v>
      </c>
      <c r="J6" s="1797"/>
      <c r="K6" s="1797"/>
      <c r="L6" s="1797"/>
      <c r="M6" s="1797"/>
      <c r="N6" s="1797"/>
      <c r="O6" s="1797"/>
      <c r="P6" s="1797"/>
      <c r="Q6" s="1797"/>
      <c r="R6" s="1797"/>
      <c r="S6" s="1797"/>
      <c r="T6" s="1797"/>
      <c r="U6" s="1797"/>
      <c r="V6" s="1797"/>
      <c r="W6" s="1803"/>
      <c r="X6" s="1803"/>
      <c r="Y6" s="1802"/>
      <c r="Z6" s="1803"/>
      <c r="AA6" s="1803"/>
      <c r="AB6" s="1803"/>
      <c r="AC6" s="1803"/>
      <c r="AD6" s="1803"/>
      <c r="AE6" s="24"/>
      <c r="AF6" s="24"/>
      <c r="AG6" s="24"/>
      <c r="AH6" s="24"/>
      <c r="AI6" s="24"/>
      <c r="AJ6" s="24"/>
      <c r="AK6" s="24"/>
      <c r="AL6" s="24"/>
      <c r="AM6" s="1786"/>
      <c r="AN6" s="1787"/>
      <c r="AO6" s="1787"/>
      <c r="AP6" s="1787"/>
      <c r="AQ6" s="1787"/>
      <c r="AR6" s="1787"/>
      <c r="AS6" s="1787"/>
      <c r="AT6" s="1787"/>
      <c r="AU6" s="1787"/>
      <c r="AV6" s="1787"/>
      <c r="AW6" s="1787"/>
      <c r="AX6" s="1787"/>
      <c r="AY6" s="1787"/>
      <c r="AZ6" s="1787"/>
      <c r="BA6" s="1786"/>
      <c r="BB6" s="1787"/>
      <c r="BC6" s="1787"/>
      <c r="BD6" s="1787"/>
      <c r="BE6" s="1787"/>
      <c r="BF6" s="1787"/>
      <c r="BG6" s="1787"/>
      <c r="BH6" s="1787"/>
      <c r="BI6" s="1787"/>
      <c r="BJ6" s="1787"/>
      <c r="BK6" s="1787"/>
      <c r="BL6" s="1787"/>
      <c r="BM6" s="1798"/>
      <c r="BN6" s="235"/>
      <c r="BO6" s="24"/>
      <c r="BP6" s="1609" t="s">
        <v>737</v>
      </c>
      <c r="BQ6" s="1608" t="s">
        <v>736</v>
      </c>
    </row>
    <row r="7" spans="1:69" ht="14.25" customHeight="1">
      <c r="A7" s="24"/>
      <c r="B7" s="24"/>
      <c r="C7" s="24"/>
      <c r="D7" s="24"/>
      <c r="E7" s="24"/>
      <c r="F7" s="24"/>
      <c r="G7" s="24"/>
      <c r="H7" s="1802"/>
      <c r="I7" s="1797"/>
      <c r="J7" s="1797"/>
      <c r="K7" s="1797"/>
      <c r="L7" s="1797"/>
      <c r="M7" s="1797"/>
      <c r="N7" s="1797"/>
      <c r="O7" s="1797"/>
      <c r="P7" s="1797"/>
      <c r="Q7" s="1797"/>
      <c r="R7" s="1797"/>
      <c r="S7" s="1797"/>
      <c r="T7" s="1797"/>
      <c r="U7" s="1797"/>
      <c r="V7" s="1797"/>
      <c r="W7" s="24"/>
      <c r="X7" s="24"/>
      <c r="Y7" s="1802"/>
      <c r="Z7" s="24"/>
      <c r="AA7" s="24"/>
      <c r="AB7" s="24"/>
      <c r="AC7" s="24"/>
      <c r="AD7" s="24"/>
      <c r="AE7" s="24"/>
      <c r="AF7" s="24"/>
      <c r="AG7" s="24"/>
      <c r="AH7" s="24"/>
      <c r="AI7" s="24"/>
      <c r="AJ7" s="24"/>
      <c r="AK7" s="24"/>
      <c r="AL7" s="24"/>
      <c r="AM7" s="1782"/>
      <c r="AN7" s="1783"/>
      <c r="AO7" s="1783"/>
      <c r="AP7" s="1783"/>
      <c r="AQ7" s="1783"/>
      <c r="AR7" s="1783"/>
      <c r="AS7" s="1783"/>
      <c r="AT7" s="1783"/>
      <c r="AU7" s="1783"/>
      <c r="AV7" s="1783"/>
      <c r="AW7" s="1783"/>
      <c r="AX7" s="1783"/>
      <c r="AY7" s="1783"/>
      <c r="AZ7" s="1783"/>
      <c r="BA7" s="1782"/>
      <c r="BB7" s="1783"/>
      <c r="BC7" s="1783"/>
      <c r="BD7" s="1783"/>
      <c r="BE7" s="1783"/>
      <c r="BF7" s="1783"/>
      <c r="BG7" s="1783"/>
      <c r="BH7" s="1783"/>
      <c r="BI7" s="1783"/>
      <c r="BJ7" s="1783"/>
      <c r="BK7" s="1783"/>
      <c r="BL7" s="1783"/>
      <c r="BM7" s="1799"/>
      <c r="BN7" s="238" t="s">
        <v>90</v>
      </c>
      <c r="BO7" s="24"/>
      <c r="BP7" s="1609"/>
      <c r="BQ7" s="1608"/>
    </row>
    <row r="8" spans="1:69" ht="14.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1784"/>
      <c r="AN8" s="1785"/>
      <c r="AO8" s="1785"/>
      <c r="AP8" s="1785"/>
      <c r="AQ8" s="1785"/>
      <c r="AR8" s="1785"/>
      <c r="AS8" s="1785"/>
      <c r="AT8" s="1785"/>
      <c r="AU8" s="1785"/>
      <c r="AV8" s="1785"/>
      <c r="AW8" s="1785"/>
      <c r="AX8" s="1785"/>
      <c r="AY8" s="1785"/>
      <c r="AZ8" s="1785"/>
      <c r="BA8" s="1784"/>
      <c r="BB8" s="1785"/>
      <c r="BC8" s="1785"/>
      <c r="BD8" s="1785"/>
      <c r="BE8" s="1785"/>
      <c r="BF8" s="1785"/>
      <c r="BG8" s="1785"/>
      <c r="BH8" s="1785"/>
      <c r="BI8" s="1785"/>
      <c r="BJ8" s="1785"/>
      <c r="BK8" s="1785"/>
      <c r="BL8" s="1785"/>
      <c r="BM8" s="1800"/>
      <c r="BN8" s="236"/>
      <c r="BO8" s="24"/>
      <c r="BP8" s="1609"/>
      <c r="BQ8" s="1608"/>
    </row>
    <row r="9" spans="1:69" ht="14.25" customHeight="1">
      <c r="A9" s="1824" t="s">
        <v>301</v>
      </c>
      <c r="B9" s="1824"/>
      <c r="C9" s="1824"/>
      <c r="D9" s="1824"/>
      <c r="E9" s="1821" t="str">
        <f>初期入力!B1&amp;""</f>
        <v>現場</v>
      </c>
      <c r="F9" s="1821"/>
      <c r="G9" s="1821"/>
      <c r="H9" s="1821"/>
      <c r="I9" s="1821"/>
      <c r="J9" s="1821"/>
      <c r="K9" s="1821"/>
      <c r="L9" s="1821"/>
      <c r="M9" s="1821"/>
      <c r="N9" s="1821"/>
      <c r="O9" s="1821"/>
      <c r="P9" s="24"/>
      <c r="Q9" s="24"/>
      <c r="R9" s="24"/>
      <c r="S9" s="24"/>
      <c r="T9" s="24"/>
      <c r="U9" s="24"/>
      <c r="V9" s="24"/>
      <c r="W9" s="1804" t="str">
        <f>初期入力!F5&amp;""</f>
        <v/>
      </c>
      <c r="X9" s="1804"/>
      <c r="Y9" s="1804"/>
      <c r="Z9" s="1804"/>
      <c r="AA9" s="1804"/>
      <c r="AB9" s="1804"/>
      <c r="AC9" s="1804"/>
      <c r="AD9" s="1804"/>
      <c r="AE9" s="1804"/>
      <c r="AF9" s="1804"/>
      <c r="AG9" s="1804"/>
      <c r="AH9" s="1804"/>
      <c r="AI9" s="1804"/>
      <c r="AJ9" s="1804"/>
      <c r="AK9" s="1804"/>
      <c r="AL9" s="24"/>
      <c r="AM9" s="1636" t="s">
        <v>299</v>
      </c>
      <c r="AN9" s="1626"/>
      <c r="AO9" s="1626"/>
      <c r="AP9" s="1626"/>
      <c r="AQ9" s="1626"/>
      <c r="AR9" s="1626"/>
      <c r="AS9" s="1626"/>
      <c r="AT9" s="1626"/>
      <c r="AU9" s="1626"/>
      <c r="AV9" s="1626"/>
      <c r="AW9" s="1626"/>
      <c r="AX9" s="1626"/>
      <c r="AY9" s="1626"/>
      <c r="AZ9" s="1626"/>
      <c r="BA9" s="1636" t="s">
        <v>300</v>
      </c>
      <c r="BB9" s="1626"/>
      <c r="BC9" s="1626"/>
      <c r="BD9" s="1626"/>
      <c r="BE9" s="1626"/>
      <c r="BF9" s="1626"/>
      <c r="BG9" s="1626"/>
      <c r="BH9" s="1626"/>
      <c r="BI9" s="1626"/>
      <c r="BJ9" s="1626"/>
      <c r="BK9" s="1626"/>
      <c r="BL9" s="1626"/>
      <c r="BM9" s="1626"/>
      <c r="BN9" s="1669"/>
      <c r="BO9" s="24"/>
      <c r="BP9" s="1609"/>
      <c r="BQ9" s="1608"/>
    </row>
    <row r="10" spans="1:69" ht="14.25" customHeight="1">
      <c r="A10" s="1824"/>
      <c r="B10" s="1824"/>
      <c r="C10" s="1824"/>
      <c r="D10" s="1824"/>
      <c r="E10" s="901"/>
      <c r="F10" s="901"/>
      <c r="G10" s="901"/>
      <c r="H10" s="901"/>
      <c r="I10" s="901"/>
      <c r="J10" s="901"/>
      <c r="K10" s="901"/>
      <c r="L10" s="901"/>
      <c r="M10" s="901"/>
      <c r="N10" s="901"/>
      <c r="O10" s="901"/>
      <c r="P10" s="24"/>
      <c r="Q10" s="24"/>
      <c r="R10" s="24"/>
      <c r="S10" s="1801" t="s">
        <v>302</v>
      </c>
      <c r="T10" s="1801"/>
      <c r="U10" s="1801"/>
      <c r="V10" s="1801"/>
      <c r="W10" s="1805"/>
      <c r="X10" s="1805"/>
      <c r="Y10" s="1805"/>
      <c r="Z10" s="1805"/>
      <c r="AA10" s="1805"/>
      <c r="AB10" s="1805"/>
      <c r="AC10" s="1805"/>
      <c r="AD10" s="1805"/>
      <c r="AE10" s="1805"/>
      <c r="AF10" s="1805"/>
      <c r="AG10" s="1805"/>
      <c r="AH10" s="1805"/>
      <c r="AI10" s="1805"/>
      <c r="AJ10" s="1805"/>
      <c r="AK10" s="1805"/>
      <c r="AL10" s="24"/>
      <c r="AM10" s="1662" t="s">
        <v>303</v>
      </c>
      <c r="AN10" s="1663"/>
      <c r="AO10" s="1663"/>
      <c r="AP10" s="1663"/>
      <c r="AQ10" s="1663"/>
      <c r="AR10" s="1663"/>
      <c r="AS10" s="1663"/>
      <c r="AT10" s="1663"/>
      <c r="AU10" s="1663"/>
      <c r="AV10" s="1667"/>
      <c r="AW10" s="875" t="s">
        <v>304</v>
      </c>
      <c r="AX10" s="1610"/>
      <c r="AY10" s="1610"/>
      <c r="AZ10" s="1610"/>
      <c r="BA10" s="1662" t="s">
        <v>303</v>
      </c>
      <c r="BB10" s="1663"/>
      <c r="BC10" s="1663"/>
      <c r="BD10" s="1663"/>
      <c r="BE10" s="1663"/>
      <c r="BF10" s="1663"/>
      <c r="BG10" s="1663"/>
      <c r="BH10" s="1663"/>
      <c r="BI10" s="1663"/>
      <c r="BJ10" s="1667"/>
      <c r="BK10" s="875" t="s">
        <v>304</v>
      </c>
      <c r="BL10" s="1610"/>
      <c r="BM10" s="1610"/>
      <c r="BN10" s="876"/>
      <c r="BO10" s="24"/>
      <c r="BP10" s="1609"/>
      <c r="BQ10" s="1608"/>
    </row>
    <row r="11" spans="1:69" ht="19.5" customHeight="1">
      <c r="A11" s="1825" t="s">
        <v>307</v>
      </c>
      <c r="B11" s="1825"/>
      <c r="C11" s="1825"/>
      <c r="D11" s="1825"/>
      <c r="E11" s="1822" t="str">
        <f>初期入力!E33&amp;""</f>
        <v/>
      </c>
      <c r="F11" s="1822"/>
      <c r="G11" s="1822"/>
      <c r="H11" s="1822"/>
      <c r="I11" s="1822"/>
      <c r="J11" s="1822"/>
      <c r="K11" s="1822"/>
      <c r="L11" s="1822"/>
      <c r="M11" s="1822"/>
      <c r="N11" s="1822"/>
      <c r="O11" s="1822"/>
      <c r="P11" s="24"/>
      <c r="Q11" s="24"/>
      <c r="R11" s="24"/>
      <c r="S11" s="1652" t="s">
        <v>309</v>
      </c>
      <c r="T11" s="1652"/>
      <c r="U11" s="1652"/>
      <c r="V11" s="1652"/>
      <c r="W11" s="1806" t="str">
        <f>IF(初期入力!H1=1,初期入力!F5,IF(初期入力!H1=2,初期入力!G5,IF(初期入力!H1=3,初期入力!H5,IF(初期入力!H1=4,初期入力!I5,""))))&amp;""</f>
        <v/>
      </c>
      <c r="X11" s="1806"/>
      <c r="Y11" s="1806"/>
      <c r="Z11" s="1806"/>
      <c r="AA11" s="1806"/>
      <c r="AB11" s="1806"/>
      <c r="AC11" s="1806"/>
      <c r="AD11" s="1806"/>
      <c r="AE11" s="1806"/>
      <c r="AF11" s="1806"/>
      <c r="AG11" s="1806"/>
      <c r="AH11" s="1806"/>
      <c r="AI11" s="1806"/>
      <c r="AJ11" s="1806"/>
      <c r="AK11" s="1806"/>
      <c r="AL11" s="24"/>
      <c r="AM11" s="1636"/>
      <c r="AN11" s="1626"/>
      <c r="AO11" s="1626"/>
      <c r="AP11" s="1626"/>
      <c r="AQ11" s="1626"/>
      <c r="AR11" s="1626"/>
      <c r="AS11" s="1626"/>
      <c r="AT11" s="1626"/>
      <c r="AU11" s="1626"/>
      <c r="AV11" s="1669"/>
      <c r="AW11" s="1670" t="s">
        <v>305</v>
      </c>
      <c r="AX11" s="1670"/>
      <c r="AY11" s="1670" t="s">
        <v>306</v>
      </c>
      <c r="AZ11" s="875"/>
      <c r="BA11" s="1636"/>
      <c r="BB11" s="1626"/>
      <c r="BC11" s="1626"/>
      <c r="BD11" s="1626"/>
      <c r="BE11" s="1626"/>
      <c r="BF11" s="1626"/>
      <c r="BG11" s="1626"/>
      <c r="BH11" s="1626"/>
      <c r="BI11" s="1626"/>
      <c r="BJ11" s="1669"/>
      <c r="BK11" s="1670" t="s">
        <v>305</v>
      </c>
      <c r="BL11" s="1670"/>
      <c r="BM11" s="1670" t="s">
        <v>306</v>
      </c>
      <c r="BN11" s="1670"/>
      <c r="BO11" s="24"/>
      <c r="BP11" s="1609"/>
      <c r="BQ11" s="1608"/>
    </row>
    <row r="12" spans="1:69" ht="14.25" customHeight="1">
      <c r="A12" s="1825"/>
      <c r="B12" s="1825"/>
      <c r="C12" s="1825"/>
      <c r="D12" s="1825"/>
      <c r="E12" s="1823"/>
      <c r="F12" s="1823"/>
      <c r="G12" s="1823"/>
      <c r="H12" s="1823"/>
      <c r="I12" s="1823"/>
      <c r="J12" s="1823"/>
      <c r="K12" s="1823"/>
      <c r="L12" s="1823"/>
      <c r="M12" s="1823"/>
      <c r="N12" s="1823"/>
      <c r="O12" s="1823"/>
      <c r="P12" s="52" t="s">
        <v>308</v>
      </c>
      <c r="Q12" s="24"/>
      <c r="R12" s="24"/>
      <c r="S12" s="61" t="s">
        <v>316</v>
      </c>
      <c r="T12" s="479" t="str">
        <f>IF(初期入力!H1=1,"",初期入力!H1)&amp;""</f>
        <v/>
      </c>
      <c r="U12" s="30" t="s">
        <v>274</v>
      </c>
      <c r="V12" s="61" t="s">
        <v>287</v>
      </c>
      <c r="W12" s="1807"/>
      <c r="X12" s="1807"/>
      <c r="Y12" s="1807"/>
      <c r="Z12" s="1807"/>
      <c r="AA12" s="1807"/>
      <c r="AB12" s="1807"/>
      <c r="AC12" s="1807"/>
      <c r="AD12" s="1807"/>
      <c r="AE12" s="1807"/>
      <c r="AF12" s="1807"/>
      <c r="AG12" s="1807"/>
      <c r="AH12" s="1807"/>
      <c r="AI12" s="1807"/>
      <c r="AJ12" s="1807"/>
      <c r="AK12" s="1807"/>
      <c r="AL12" s="24"/>
      <c r="AM12" s="1641" t="s">
        <v>310</v>
      </c>
      <c r="AN12" s="1721"/>
      <c r="AO12" s="1722" t="s">
        <v>311</v>
      </c>
      <c r="AP12" s="1640" t="s">
        <v>312</v>
      </c>
      <c r="AQ12" s="1640"/>
      <c r="AR12" s="1640"/>
      <c r="AS12" s="1640"/>
      <c r="AT12" s="1640"/>
      <c r="AU12" s="1640"/>
      <c r="AV12" s="1640"/>
      <c r="AW12" s="1683"/>
      <c r="AX12" s="1683"/>
      <c r="AY12" s="1683"/>
      <c r="AZ12" s="1684"/>
      <c r="BA12" s="1641" t="s">
        <v>313</v>
      </c>
      <c r="BB12" s="1721"/>
      <c r="BC12" s="1722" t="s">
        <v>314</v>
      </c>
      <c r="BD12" s="1640" t="s">
        <v>315</v>
      </c>
      <c r="BE12" s="1640"/>
      <c r="BF12" s="1640"/>
      <c r="BG12" s="1640"/>
      <c r="BH12" s="1640"/>
      <c r="BI12" s="1640"/>
      <c r="BJ12" s="1640"/>
      <c r="BK12" s="1683"/>
      <c r="BL12" s="1683"/>
      <c r="BM12" s="1683"/>
      <c r="BN12" s="1683"/>
      <c r="BO12" s="24"/>
      <c r="BP12" s="1609"/>
      <c r="BQ12" s="1608"/>
    </row>
    <row r="13" spans="1:69" ht="14.25" customHeight="1">
      <c r="A13" s="24"/>
      <c r="B13" s="24"/>
      <c r="C13" s="24"/>
      <c r="D13" s="24"/>
      <c r="E13" s="24"/>
      <c r="F13" s="24"/>
      <c r="G13" s="24"/>
      <c r="H13" s="24"/>
      <c r="I13" s="24"/>
      <c r="J13" s="24"/>
      <c r="K13" s="24"/>
      <c r="L13" s="24"/>
      <c r="M13" s="24"/>
      <c r="N13" s="24"/>
      <c r="O13" s="24"/>
      <c r="P13" s="24"/>
      <c r="Q13" s="24"/>
      <c r="R13" s="24"/>
      <c r="S13" s="24"/>
      <c r="T13" s="24"/>
      <c r="U13" s="24"/>
      <c r="V13" s="24"/>
      <c r="W13" s="1613"/>
      <c r="X13" s="1613"/>
      <c r="Y13" s="1613"/>
      <c r="Z13" s="1613"/>
      <c r="AA13" s="1613"/>
      <c r="AB13" s="1613"/>
      <c r="AC13" s="1613"/>
      <c r="AD13" s="1613"/>
      <c r="AE13" s="1613"/>
      <c r="AF13" s="1613"/>
      <c r="AG13" s="1613"/>
      <c r="AH13" s="1613"/>
      <c r="AI13" s="1613"/>
      <c r="AJ13" s="409"/>
      <c r="AK13" s="409"/>
      <c r="AL13" s="24"/>
      <c r="AM13" s="883"/>
      <c r="AN13" s="1686"/>
      <c r="AO13" s="1722"/>
      <c r="AP13" s="1640" t="s">
        <v>317</v>
      </c>
      <c r="AQ13" s="1640"/>
      <c r="AR13" s="1640"/>
      <c r="AS13" s="1640"/>
      <c r="AT13" s="1640"/>
      <c r="AU13" s="1640"/>
      <c r="AV13" s="1640"/>
      <c r="AW13" s="1683"/>
      <c r="AX13" s="1683"/>
      <c r="AY13" s="1683"/>
      <c r="AZ13" s="1684"/>
      <c r="BA13" s="883"/>
      <c r="BB13" s="1686"/>
      <c r="BC13" s="1722"/>
      <c r="BD13" s="1640" t="s">
        <v>318</v>
      </c>
      <c r="BE13" s="1640"/>
      <c r="BF13" s="1640"/>
      <c r="BG13" s="1640"/>
      <c r="BH13" s="1640"/>
      <c r="BI13" s="1640"/>
      <c r="BJ13" s="1640"/>
      <c r="BK13" s="1683"/>
      <c r="BL13" s="1683"/>
      <c r="BM13" s="1683"/>
      <c r="BN13" s="1683"/>
      <c r="BO13" s="24"/>
      <c r="BP13" s="1609"/>
      <c r="BQ13" s="1608"/>
    </row>
    <row r="14" spans="1:69" ht="14.25" customHeight="1">
      <c r="A14" s="24"/>
      <c r="B14" s="24"/>
      <c r="C14" s="24"/>
      <c r="D14" s="24"/>
      <c r="E14" s="24"/>
      <c r="F14" s="24"/>
      <c r="G14" s="24"/>
      <c r="H14" s="24"/>
      <c r="I14" s="24"/>
      <c r="J14" s="24"/>
      <c r="K14" s="24"/>
      <c r="L14" s="24"/>
      <c r="M14" s="24"/>
      <c r="N14" s="24"/>
      <c r="O14" s="24"/>
      <c r="P14" s="24"/>
      <c r="Q14" s="24"/>
      <c r="R14" s="24"/>
      <c r="S14" s="1820" t="s">
        <v>143</v>
      </c>
      <c r="T14" s="1820"/>
      <c r="U14" s="1820"/>
      <c r="V14" s="1820"/>
      <c r="W14" s="1614"/>
      <c r="X14" s="1614"/>
      <c r="Y14" s="1614"/>
      <c r="Z14" s="1614"/>
      <c r="AA14" s="1614"/>
      <c r="AB14" s="1614"/>
      <c r="AC14" s="1614"/>
      <c r="AD14" s="1614"/>
      <c r="AE14" s="1614"/>
      <c r="AF14" s="1614"/>
      <c r="AG14" s="1614"/>
      <c r="AH14" s="1614"/>
      <c r="AI14" s="1614"/>
      <c r="AJ14" s="1827" t="s">
        <v>90</v>
      </c>
      <c r="AK14" s="1827"/>
      <c r="AL14" s="24"/>
      <c r="AM14" s="883"/>
      <c r="AN14" s="1686"/>
      <c r="AO14" s="1722"/>
      <c r="AP14" s="1640" t="s">
        <v>319</v>
      </c>
      <c r="AQ14" s="1640"/>
      <c r="AR14" s="1640"/>
      <c r="AS14" s="1640"/>
      <c r="AT14" s="1640"/>
      <c r="AU14" s="1640"/>
      <c r="AV14" s="1640"/>
      <c r="AW14" s="1683"/>
      <c r="AX14" s="1683"/>
      <c r="AY14" s="1683"/>
      <c r="AZ14" s="1684"/>
      <c r="BA14" s="883"/>
      <c r="BB14" s="1686"/>
      <c r="BC14" s="1722"/>
      <c r="BD14" s="1640" t="s">
        <v>320</v>
      </c>
      <c r="BE14" s="1640"/>
      <c r="BF14" s="1640"/>
      <c r="BG14" s="1640"/>
      <c r="BH14" s="1640"/>
      <c r="BI14" s="1640"/>
      <c r="BJ14" s="1640"/>
      <c r="BK14" s="1683"/>
      <c r="BL14" s="1683"/>
      <c r="BM14" s="1683"/>
      <c r="BN14" s="1683"/>
      <c r="BO14" s="24"/>
      <c r="BP14" s="1609"/>
      <c r="BQ14" s="1608"/>
    </row>
    <row r="15" spans="1:69" ht="14.25" customHeight="1">
      <c r="A15" s="24"/>
      <c r="B15" s="24"/>
      <c r="C15" s="24"/>
      <c r="D15" s="24"/>
      <c r="E15" s="24"/>
      <c r="F15" s="24"/>
      <c r="G15" s="24"/>
      <c r="H15" s="24"/>
      <c r="I15" s="24"/>
      <c r="J15" s="24"/>
      <c r="K15" s="24"/>
      <c r="L15" s="24"/>
      <c r="M15" s="24"/>
      <c r="N15" s="24"/>
      <c r="O15" s="24"/>
      <c r="P15" s="24"/>
      <c r="Q15" s="24"/>
      <c r="R15" s="24"/>
      <c r="S15" s="24"/>
      <c r="T15" s="24"/>
      <c r="U15" s="24"/>
      <c r="V15" s="24"/>
      <c r="W15" s="1615"/>
      <c r="X15" s="1615"/>
      <c r="Y15" s="1615"/>
      <c r="Z15" s="1615"/>
      <c r="AA15" s="1615"/>
      <c r="AB15" s="1615"/>
      <c r="AC15" s="1615"/>
      <c r="AD15" s="1615"/>
      <c r="AE15" s="1615"/>
      <c r="AF15" s="1615"/>
      <c r="AG15" s="1615"/>
      <c r="AH15" s="1615"/>
      <c r="AI15" s="1615"/>
      <c r="AJ15" s="1615"/>
      <c r="AK15" s="1615"/>
      <c r="AL15" s="24"/>
      <c r="AM15" s="883"/>
      <c r="AN15" s="1686"/>
      <c r="AO15" s="1722"/>
      <c r="AP15" s="1640" t="s">
        <v>321</v>
      </c>
      <c r="AQ15" s="1640"/>
      <c r="AR15" s="1640"/>
      <c r="AS15" s="1640"/>
      <c r="AT15" s="1640"/>
      <c r="AU15" s="1640"/>
      <c r="AV15" s="1640"/>
      <c r="AW15" s="1683"/>
      <c r="AX15" s="1683"/>
      <c r="AY15" s="1683"/>
      <c r="AZ15" s="1684"/>
      <c r="BA15" s="883"/>
      <c r="BB15" s="1686"/>
      <c r="BC15" s="1722"/>
      <c r="BD15" s="1640"/>
      <c r="BE15" s="1640"/>
      <c r="BF15" s="1640"/>
      <c r="BG15" s="1640"/>
      <c r="BH15" s="1640"/>
      <c r="BI15" s="1640"/>
      <c r="BJ15" s="1640"/>
      <c r="BK15" s="1683"/>
      <c r="BL15" s="1683"/>
      <c r="BM15" s="1683"/>
      <c r="BN15" s="1683"/>
      <c r="BO15" s="24"/>
      <c r="BP15" s="1609"/>
      <c r="BQ15" s="1608"/>
    </row>
    <row r="16" spans="1:69" ht="14.25" customHeight="1">
      <c r="A16" s="24"/>
      <c r="B16" s="24"/>
      <c r="C16" s="24"/>
      <c r="D16" s="24"/>
      <c r="E16" s="24"/>
      <c r="F16" s="24"/>
      <c r="G16" s="24"/>
      <c r="H16" s="24"/>
      <c r="I16" s="24"/>
      <c r="J16" s="24"/>
      <c r="K16" s="24"/>
      <c r="L16" s="24"/>
      <c r="M16" s="24"/>
      <c r="N16" s="24"/>
      <c r="O16" s="24"/>
      <c r="P16" s="24"/>
      <c r="Q16" s="24"/>
      <c r="R16" s="24"/>
      <c r="S16" s="1820" t="s">
        <v>322</v>
      </c>
      <c r="T16" s="1820"/>
      <c r="U16" s="1820"/>
      <c r="V16" s="1820"/>
      <c r="W16" s="1616"/>
      <c r="X16" s="1616"/>
      <c r="Y16" s="1616"/>
      <c r="Z16" s="1616"/>
      <c r="AA16" s="1616"/>
      <c r="AB16" s="1616"/>
      <c r="AC16" s="1616"/>
      <c r="AD16" s="1616"/>
      <c r="AE16" s="1616"/>
      <c r="AF16" s="1616"/>
      <c r="AG16" s="1616"/>
      <c r="AH16" s="1616"/>
      <c r="AI16" s="1616"/>
      <c r="AJ16" s="1616"/>
      <c r="AK16" s="1616"/>
      <c r="AL16" s="24"/>
      <c r="AM16" s="883"/>
      <c r="AN16" s="1686"/>
      <c r="AO16" s="1722"/>
      <c r="AP16" s="1640" t="s">
        <v>323</v>
      </c>
      <c r="AQ16" s="1640"/>
      <c r="AR16" s="1640"/>
      <c r="AS16" s="1640"/>
      <c r="AT16" s="1640"/>
      <c r="AU16" s="1640"/>
      <c r="AV16" s="1640"/>
      <c r="AW16" s="1683"/>
      <c r="AX16" s="1683"/>
      <c r="AY16" s="1683"/>
      <c r="AZ16" s="1684"/>
      <c r="BA16" s="883"/>
      <c r="BB16" s="1686"/>
      <c r="BC16" s="1722"/>
      <c r="BD16" s="1640"/>
      <c r="BE16" s="1640"/>
      <c r="BF16" s="1640"/>
      <c r="BG16" s="1640"/>
      <c r="BH16" s="1640"/>
      <c r="BI16" s="1640"/>
      <c r="BJ16" s="1640"/>
      <c r="BK16" s="1683"/>
      <c r="BL16" s="1683"/>
      <c r="BM16" s="1683"/>
      <c r="BN16" s="1683"/>
      <c r="BO16" s="24"/>
      <c r="BP16" s="1609"/>
      <c r="BQ16" s="1608"/>
    </row>
    <row r="17" spans="1:69" ht="14.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883"/>
      <c r="AN17" s="1686"/>
      <c r="AO17" s="1722" t="s">
        <v>324</v>
      </c>
      <c r="AP17" s="1640" t="s">
        <v>325</v>
      </c>
      <c r="AQ17" s="1640"/>
      <c r="AR17" s="1640"/>
      <c r="AS17" s="1640"/>
      <c r="AT17" s="1640"/>
      <c r="AU17" s="1640"/>
      <c r="AV17" s="1640"/>
      <c r="AW17" s="1683"/>
      <c r="AX17" s="1683"/>
      <c r="AY17" s="1683"/>
      <c r="AZ17" s="1684"/>
      <c r="BA17" s="883"/>
      <c r="BB17" s="1686"/>
      <c r="BC17" s="1721"/>
      <c r="BD17" s="1796"/>
      <c r="BE17" s="1796"/>
      <c r="BF17" s="1796"/>
      <c r="BG17" s="1796"/>
      <c r="BH17" s="1796"/>
      <c r="BI17" s="1796"/>
      <c r="BJ17" s="1796"/>
      <c r="BK17" s="1795"/>
      <c r="BL17" s="1795"/>
      <c r="BM17" s="1795"/>
      <c r="BN17" s="1795"/>
      <c r="BO17" s="24"/>
      <c r="BP17" s="1609"/>
      <c r="BQ17" s="1608"/>
    </row>
    <row r="18" spans="1:69" ht="14.25" customHeight="1">
      <c r="A18" s="1828" t="s">
        <v>326</v>
      </c>
      <c r="B18" s="1828"/>
      <c r="C18" s="1828"/>
      <c r="D18" s="1828"/>
      <c r="E18" s="1828"/>
      <c r="F18" s="1828"/>
      <c r="G18" s="1828"/>
      <c r="H18" s="1828"/>
      <c r="I18" s="1828"/>
      <c r="J18" s="1828"/>
      <c r="K18" s="1828"/>
      <c r="L18" s="1828"/>
      <c r="M18" s="1828"/>
      <c r="N18" s="1828"/>
      <c r="O18" s="1828"/>
      <c r="P18" s="1828"/>
      <c r="Q18" s="1828"/>
      <c r="R18" s="1828"/>
      <c r="S18" s="1828"/>
      <c r="T18" s="1828"/>
      <c r="U18" s="1828"/>
      <c r="V18" s="1828"/>
      <c r="W18" s="1828"/>
      <c r="X18" s="1828"/>
      <c r="Y18" s="1828"/>
      <c r="Z18" s="1828"/>
      <c r="AA18" s="1828"/>
      <c r="AB18" s="1828"/>
      <c r="AC18" s="1828"/>
      <c r="AD18" s="1828"/>
      <c r="AE18" s="1828"/>
      <c r="AF18" s="1828"/>
      <c r="AG18" s="1828"/>
      <c r="AH18" s="1828"/>
      <c r="AI18" s="1828"/>
      <c r="AJ18" s="1828"/>
      <c r="AK18" s="1828"/>
      <c r="AL18" s="24"/>
      <c r="AM18" s="883"/>
      <c r="AN18" s="1686"/>
      <c r="AO18" s="1722"/>
      <c r="AP18" s="1640" t="s">
        <v>327</v>
      </c>
      <c r="AQ18" s="1640"/>
      <c r="AR18" s="1640"/>
      <c r="AS18" s="1640"/>
      <c r="AT18" s="1640"/>
      <c r="AU18" s="1640"/>
      <c r="AV18" s="1640"/>
      <c r="AW18" s="1683"/>
      <c r="AX18" s="1683"/>
      <c r="AY18" s="1683"/>
      <c r="AZ18" s="1684"/>
      <c r="BA18" s="883"/>
      <c r="BB18" s="1686"/>
      <c r="BC18" s="180"/>
      <c r="BD18" s="1794" t="s">
        <v>328</v>
      </c>
      <c r="BE18" s="1794"/>
      <c r="BF18" s="1794"/>
      <c r="BG18" s="1794"/>
      <c r="BH18" s="1794"/>
      <c r="BI18" s="1794"/>
      <c r="BJ18" s="1794"/>
      <c r="BK18" s="1683"/>
      <c r="BL18" s="1683"/>
      <c r="BM18" s="1683"/>
      <c r="BN18" s="1683"/>
      <c r="BO18" s="24"/>
      <c r="BP18" s="1609"/>
      <c r="BQ18" s="1608"/>
    </row>
    <row r="19" spans="1:69" ht="14.25" customHeight="1">
      <c r="A19" s="1828"/>
      <c r="B19" s="1828"/>
      <c r="C19" s="1828"/>
      <c r="D19" s="1828"/>
      <c r="E19" s="1828"/>
      <c r="F19" s="1828"/>
      <c r="G19" s="1828"/>
      <c r="H19" s="1828"/>
      <c r="I19" s="1828"/>
      <c r="J19" s="1828"/>
      <c r="K19" s="1828"/>
      <c r="L19" s="1828"/>
      <c r="M19" s="1828"/>
      <c r="N19" s="1828"/>
      <c r="O19" s="1828"/>
      <c r="P19" s="1828"/>
      <c r="Q19" s="1828"/>
      <c r="R19" s="1828"/>
      <c r="S19" s="1828"/>
      <c r="T19" s="1828"/>
      <c r="U19" s="1828"/>
      <c r="V19" s="1828"/>
      <c r="W19" s="1828"/>
      <c r="X19" s="1828"/>
      <c r="Y19" s="1828"/>
      <c r="Z19" s="1828"/>
      <c r="AA19" s="1828"/>
      <c r="AB19" s="1828"/>
      <c r="AC19" s="1828"/>
      <c r="AD19" s="1828"/>
      <c r="AE19" s="1828"/>
      <c r="AF19" s="1828"/>
      <c r="AG19" s="1828"/>
      <c r="AH19" s="1828"/>
      <c r="AI19" s="1828"/>
      <c r="AJ19" s="1828"/>
      <c r="AK19" s="1828"/>
      <c r="AL19" s="24"/>
      <c r="AM19" s="883"/>
      <c r="AN19" s="1686"/>
      <c r="AO19" s="1722"/>
      <c r="AP19" s="1640" t="s">
        <v>329</v>
      </c>
      <c r="AQ19" s="1640"/>
      <c r="AR19" s="1640"/>
      <c r="AS19" s="1640"/>
      <c r="AT19" s="1640"/>
      <c r="AU19" s="1640"/>
      <c r="AV19" s="1640"/>
      <c r="AW19" s="1683"/>
      <c r="AX19" s="1683"/>
      <c r="AY19" s="1683"/>
      <c r="AZ19" s="1684"/>
      <c r="BA19" s="883"/>
      <c r="BB19" s="1686"/>
      <c r="BC19" s="180"/>
      <c r="BD19" s="1794" t="s">
        <v>330</v>
      </c>
      <c r="BE19" s="1794"/>
      <c r="BF19" s="1794"/>
      <c r="BG19" s="1794"/>
      <c r="BH19" s="1794"/>
      <c r="BI19" s="1794"/>
      <c r="BJ19" s="1794"/>
      <c r="BK19" s="1683"/>
      <c r="BL19" s="1683"/>
      <c r="BM19" s="1683"/>
      <c r="BN19" s="1683"/>
      <c r="BO19" s="24"/>
      <c r="BP19" s="1609"/>
      <c r="BQ19" s="1608"/>
    </row>
    <row r="20" spans="1:69" ht="14.25" customHeight="1">
      <c r="A20" s="1828"/>
      <c r="B20" s="1828"/>
      <c r="C20" s="1828"/>
      <c r="D20" s="1828"/>
      <c r="E20" s="1828"/>
      <c r="F20" s="1828"/>
      <c r="G20" s="1828"/>
      <c r="H20" s="1828"/>
      <c r="I20" s="1828"/>
      <c r="J20" s="1828"/>
      <c r="K20" s="1828"/>
      <c r="L20" s="1828"/>
      <c r="M20" s="1828"/>
      <c r="N20" s="1828"/>
      <c r="O20" s="1828"/>
      <c r="P20" s="1828"/>
      <c r="Q20" s="1828"/>
      <c r="R20" s="1828"/>
      <c r="S20" s="1828"/>
      <c r="T20" s="1828"/>
      <c r="U20" s="1828"/>
      <c r="V20" s="1828"/>
      <c r="W20" s="1828"/>
      <c r="X20" s="1828"/>
      <c r="Y20" s="1828"/>
      <c r="Z20" s="1828"/>
      <c r="AA20" s="1828"/>
      <c r="AB20" s="1828"/>
      <c r="AC20" s="1828"/>
      <c r="AD20" s="1828"/>
      <c r="AE20" s="1828"/>
      <c r="AF20" s="1828"/>
      <c r="AG20" s="1828"/>
      <c r="AH20" s="1828"/>
      <c r="AI20" s="1828"/>
      <c r="AJ20" s="1828"/>
      <c r="AK20" s="1828"/>
      <c r="AL20" s="24"/>
      <c r="AM20" s="883"/>
      <c r="AN20" s="1686"/>
      <c r="AO20" s="1722"/>
      <c r="AP20" s="1640" t="s">
        <v>331</v>
      </c>
      <c r="AQ20" s="1640"/>
      <c r="AR20" s="1640"/>
      <c r="AS20" s="1640"/>
      <c r="AT20" s="1640"/>
      <c r="AU20" s="1640"/>
      <c r="AV20" s="1640"/>
      <c r="AW20" s="1683"/>
      <c r="AX20" s="1683"/>
      <c r="AY20" s="1683"/>
      <c r="AZ20" s="1684"/>
      <c r="BA20" s="883"/>
      <c r="BB20" s="1686"/>
      <c r="BC20" s="180"/>
      <c r="BD20" s="1794" t="s">
        <v>332</v>
      </c>
      <c r="BE20" s="1794"/>
      <c r="BF20" s="1794"/>
      <c r="BG20" s="1794"/>
      <c r="BH20" s="1794"/>
      <c r="BI20" s="1794"/>
      <c r="BJ20" s="1794"/>
      <c r="BK20" s="1683"/>
      <c r="BL20" s="1683"/>
      <c r="BM20" s="1683"/>
      <c r="BN20" s="1683"/>
      <c r="BO20" s="24"/>
      <c r="BP20" s="1609"/>
      <c r="BQ20" s="1608"/>
    </row>
    <row r="21" spans="1:69" ht="14.25" customHeight="1">
      <c r="A21" s="875" t="s">
        <v>333</v>
      </c>
      <c r="B21" s="1610"/>
      <c r="C21" s="1610"/>
      <c r="D21" s="1610"/>
      <c r="E21" s="1610"/>
      <c r="F21" s="1610"/>
      <c r="G21" s="1610"/>
      <c r="H21" s="1610"/>
      <c r="I21" s="1610"/>
      <c r="J21" s="1610"/>
      <c r="K21" s="1610"/>
      <c r="L21" s="1610"/>
      <c r="M21" s="1610"/>
      <c r="N21" s="1610"/>
      <c r="O21" s="1610"/>
      <c r="P21" s="1610"/>
      <c r="Q21" s="1610"/>
      <c r="R21" s="875" t="s">
        <v>143</v>
      </c>
      <c r="S21" s="1610"/>
      <c r="T21" s="1610"/>
      <c r="U21" s="1610"/>
      <c r="V21" s="1610"/>
      <c r="W21" s="1610"/>
      <c r="X21" s="1610"/>
      <c r="Y21" s="1610"/>
      <c r="Z21" s="1610"/>
      <c r="AA21" s="1610"/>
      <c r="AB21" s="1610"/>
      <c r="AC21" s="1610"/>
      <c r="AD21" s="1610"/>
      <c r="AE21" s="1610"/>
      <c r="AF21" s="1610"/>
      <c r="AG21" s="1610"/>
      <c r="AH21" s="1610"/>
      <c r="AI21" s="1610"/>
      <c r="AJ21" s="1610"/>
      <c r="AK21" s="876"/>
      <c r="AL21" s="24"/>
      <c r="AM21" s="883"/>
      <c r="AN21" s="1686"/>
      <c r="AO21" s="1722"/>
      <c r="AP21" s="1640" t="s">
        <v>334</v>
      </c>
      <c r="AQ21" s="1640"/>
      <c r="AR21" s="1640"/>
      <c r="AS21" s="1640"/>
      <c r="AT21" s="1640"/>
      <c r="AU21" s="1640"/>
      <c r="AV21" s="1640"/>
      <c r="AW21" s="1683"/>
      <c r="AX21" s="1683"/>
      <c r="AY21" s="1683"/>
      <c r="AZ21" s="1684"/>
      <c r="BA21" s="1644"/>
      <c r="BB21" s="1687"/>
      <c r="BC21" s="180"/>
      <c r="BD21" s="1794" t="s">
        <v>335</v>
      </c>
      <c r="BE21" s="1794"/>
      <c r="BF21" s="1794"/>
      <c r="BG21" s="1794"/>
      <c r="BH21" s="1794"/>
      <c r="BI21" s="1794"/>
      <c r="BJ21" s="1794"/>
      <c r="BK21" s="1683"/>
      <c r="BL21" s="1683"/>
      <c r="BM21" s="1683"/>
      <c r="BN21" s="1683"/>
      <c r="BO21" s="24"/>
      <c r="BP21" s="1609"/>
      <c r="BQ21" s="1608"/>
    </row>
    <row r="22" spans="1:69" ht="14.25" customHeight="1">
      <c r="A22" s="1782"/>
      <c r="B22" s="1783"/>
      <c r="C22" s="1783"/>
      <c r="D22" s="1783"/>
      <c r="E22" s="1783"/>
      <c r="F22" s="1783"/>
      <c r="G22" s="1783"/>
      <c r="H22" s="1783"/>
      <c r="I22" s="1783"/>
      <c r="J22" s="1783"/>
      <c r="K22" s="1783"/>
      <c r="L22" s="1783"/>
      <c r="M22" s="1783"/>
      <c r="N22" s="1783"/>
      <c r="O22" s="1783"/>
      <c r="P22" s="1783"/>
      <c r="Q22" s="1783"/>
      <c r="R22" s="1786"/>
      <c r="S22" s="1787"/>
      <c r="T22" s="1787"/>
      <c r="U22" s="1787"/>
      <c r="V22" s="1787"/>
      <c r="W22" s="1787"/>
      <c r="X22" s="1787"/>
      <c r="Y22" s="1787"/>
      <c r="Z22" s="1787"/>
      <c r="AA22" s="1787"/>
      <c r="AB22" s="1787"/>
      <c r="AC22" s="1787"/>
      <c r="AD22" s="1787"/>
      <c r="AE22" s="1787"/>
      <c r="AF22" s="1787"/>
      <c r="AG22" s="1787"/>
      <c r="AH22" s="1787"/>
      <c r="AI22" s="1787"/>
      <c r="AJ22" s="1788" t="s">
        <v>336</v>
      </c>
      <c r="AK22" s="1789"/>
      <c r="AL22" s="24"/>
      <c r="AM22" s="883"/>
      <c r="AN22" s="1686"/>
      <c r="AO22" s="1722"/>
      <c r="AP22" s="1640" t="s">
        <v>337</v>
      </c>
      <c r="AQ22" s="1640"/>
      <c r="AR22" s="1640"/>
      <c r="AS22" s="1640"/>
      <c r="AT22" s="1640"/>
      <c r="AU22" s="1640"/>
      <c r="AV22" s="1640"/>
      <c r="AW22" s="1683"/>
      <c r="AX22" s="1683"/>
      <c r="AY22" s="1683"/>
      <c r="AZ22" s="1684"/>
      <c r="BA22" s="1641" t="s">
        <v>338</v>
      </c>
      <c r="BB22" s="1721"/>
      <c r="BC22" s="62"/>
      <c r="BD22" s="1685" t="s">
        <v>339</v>
      </c>
      <c r="BE22" s="1640"/>
      <c r="BF22" s="1640"/>
      <c r="BG22" s="1640"/>
      <c r="BH22" s="1640"/>
      <c r="BI22" s="1640"/>
      <c r="BJ22" s="1640"/>
      <c r="BK22" s="1683"/>
      <c r="BL22" s="1683"/>
      <c r="BM22" s="1683"/>
      <c r="BN22" s="1683"/>
      <c r="BO22" s="24"/>
      <c r="BP22" s="1609"/>
      <c r="BQ22" s="1608"/>
    </row>
    <row r="23" spans="1:69" ht="14.25" customHeight="1">
      <c r="A23" s="1784"/>
      <c r="B23" s="1785"/>
      <c r="C23" s="1785"/>
      <c r="D23" s="1785"/>
      <c r="E23" s="1785"/>
      <c r="F23" s="1785"/>
      <c r="G23" s="1785"/>
      <c r="H23" s="1785"/>
      <c r="I23" s="1785"/>
      <c r="J23" s="1785"/>
      <c r="K23" s="1785"/>
      <c r="L23" s="1785"/>
      <c r="M23" s="1785"/>
      <c r="N23" s="1785"/>
      <c r="O23" s="1785"/>
      <c r="P23" s="1785"/>
      <c r="Q23" s="1785"/>
      <c r="R23" s="1784"/>
      <c r="S23" s="1785"/>
      <c r="T23" s="1785"/>
      <c r="U23" s="1785"/>
      <c r="V23" s="1785"/>
      <c r="W23" s="1785"/>
      <c r="X23" s="1785"/>
      <c r="Y23" s="1785"/>
      <c r="Z23" s="1785"/>
      <c r="AA23" s="1785"/>
      <c r="AB23" s="1785"/>
      <c r="AC23" s="1785"/>
      <c r="AD23" s="1785"/>
      <c r="AE23" s="1785"/>
      <c r="AF23" s="1785"/>
      <c r="AG23" s="1785"/>
      <c r="AH23" s="1785"/>
      <c r="AI23" s="1785"/>
      <c r="AJ23" s="1790"/>
      <c r="AK23" s="1791"/>
      <c r="AL23" s="24"/>
      <c r="AM23" s="883"/>
      <c r="AN23" s="1686"/>
      <c r="AO23" s="1722"/>
      <c r="AP23" s="1640" t="s">
        <v>340</v>
      </c>
      <c r="AQ23" s="1640"/>
      <c r="AR23" s="1640"/>
      <c r="AS23" s="1640"/>
      <c r="AT23" s="1640"/>
      <c r="AU23" s="1640"/>
      <c r="AV23" s="1640"/>
      <c r="AW23" s="1683"/>
      <c r="AX23" s="1683"/>
      <c r="AY23" s="1683"/>
      <c r="AZ23" s="1684"/>
      <c r="BA23" s="883"/>
      <c r="BB23" s="1686"/>
      <c r="BC23" s="62"/>
      <c r="BD23" s="1685" t="s">
        <v>341</v>
      </c>
      <c r="BE23" s="1640"/>
      <c r="BF23" s="1640"/>
      <c r="BG23" s="1640"/>
      <c r="BH23" s="1640"/>
      <c r="BI23" s="1640"/>
      <c r="BJ23" s="1640"/>
      <c r="BK23" s="1683"/>
      <c r="BL23" s="1683"/>
      <c r="BM23" s="1683"/>
      <c r="BN23" s="1683"/>
      <c r="BO23" s="24"/>
      <c r="BP23" s="1609"/>
      <c r="BQ23" s="1608"/>
    </row>
    <row r="24" spans="1:69" ht="14.25" customHeight="1">
      <c r="A24" s="1792"/>
      <c r="B24" s="1793"/>
      <c r="C24" s="1792"/>
      <c r="D24" s="1792"/>
      <c r="E24" s="1670" t="s">
        <v>342</v>
      </c>
      <c r="F24" s="1670"/>
      <c r="G24" s="1670"/>
      <c r="H24" s="1670"/>
      <c r="I24" s="1670"/>
      <c r="J24" s="1670" t="s">
        <v>343</v>
      </c>
      <c r="K24" s="1670"/>
      <c r="L24" s="1670"/>
      <c r="M24" s="1670"/>
      <c r="N24" s="1670"/>
      <c r="O24" s="1670"/>
      <c r="P24" s="1670" t="s">
        <v>344</v>
      </c>
      <c r="Q24" s="1670"/>
      <c r="R24" s="1670"/>
      <c r="S24" s="1670"/>
      <c r="T24" s="1670"/>
      <c r="U24" s="1670"/>
      <c r="V24" s="1670"/>
      <c r="W24" s="1670"/>
      <c r="X24" s="1670"/>
      <c r="Y24" s="1670"/>
      <c r="Z24" s="1670"/>
      <c r="AA24" s="1670"/>
      <c r="AB24" s="1811" t="s">
        <v>345</v>
      </c>
      <c r="AC24" s="1812"/>
      <c r="AD24" s="1812"/>
      <c r="AE24" s="1813"/>
      <c r="AF24" s="1814"/>
      <c r="AG24" s="1653" t="s">
        <v>346</v>
      </c>
      <c r="AH24" s="1653"/>
      <c r="AI24" s="1653"/>
      <c r="AJ24" s="1653"/>
      <c r="AK24" s="1819"/>
      <c r="AL24" s="24"/>
      <c r="AM24" s="883"/>
      <c r="AN24" s="1686"/>
      <c r="AO24" s="1722"/>
      <c r="AP24" s="1640" t="s">
        <v>347</v>
      </c>
      <c r="AQ24" s="1640"/>
      <c r="AR24" s="1640"/>
      <c r="AS24" s="1640"/>
      <c r="AT24" s="1640"/>
      <c r="AU24" s="1640"/>
      <c r="AV24" s="1640"/>
      <c r="AW24" s="1683"/>
      <c r="AX24" s="1683"/>
      <c r="AY24" s="1683"/>
      <c r="AZ24" s="1684"/>
      <c r="BA24" s="883"/>
      <c r="BB24" s="1686"/>
      <c r="BC24" s="62"/>
      <c r="BD24" s="1685" t="s">
        <v>320</v>
      </c>
      <c r="BE24" s="1640"/>
      <c r="BF24" s="1640"/>
      <c r="BG24" s="1640"/>
      <c r="BH24" s="1640"/>
      <c r="BI24" s="1640"/>
      <c r="BJ24" s="1640"/>
      <c r="BK24" s="1683"/>
      <c r="BL24" s="1683"/>
      <c r="BM24" s="1683"/>
      <c r="BN24" s="1683"/>
      <c r="BO24" s="24"/>
      <c r="BP24" s="1609"/>
      <c r="BQ24" s="1608"/>
    </row>
    <row r="25" spans="1:69" ht="14.25" customHeight="1">
      <c r="A25" s="1792"/>
      <c r="B25" s="1793"/>
      <c r="C25" s="1792"/>
      <c r="D25" s="1792"/>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815"/>
      <c r="AC25" s="1816"/>
      <c r="AD25" s="1816"/>
      <c r="AE25" s="1817"/>
      <c r="AF25" s="1818"/>
      <c r="AG25" s="1626" t="s">
        <v>348</v>
      </c>
      <c r="AH25" s="1626"/>
      <c r="AI25" s="1626"/>
      <c r="AJ25" s="1626"/>
      <c r="AK25" s="1669"/>
      <c r="AL25" s="24"/>
      <c r="AM25" s="883"/>
      <c r="AN25" s="1686"/>
      <c r="AO25" s="1722"/>
      <c r="AP25" s="1640" t="s">
        <v>349</v>
      </c>
      <c r="AQ25" s="1640"/>
      <c r="AR25" s="1640"/>
      <c r="AS25" s="1640"/>
      <c r="AT25" s="1640"/>
      <c r="AU25" s="1640"/>
      <c r="AV25" s="1640"/>
      <c r="AW25" s="1683"/>
      <c r="AX25" s="1683"/>
      <c r="AY25" s="1683"/>
      <c r="AZ25" s="1684"/>
      <c r="BA25" s="883"/>
      <c r="BB25" s="1686"/>
      <c r="BC25" s="62"/>
      <c r="BD25" s="1685" t="s">
        <v>334</v>
      </c>
      <c r="BE25" s="1640"/>
      <c r="BF25" s="1640"/>
      <c r="BG25" s="1640"/>
      <c r="BH25" s="1640"/>
      <c r="BI25" s="1640"/>
      <c r="BJ25" s="1640"/>
      <c r="BK25" s="1683"/>
      <c r="BL25" s="1683"/>
      <c r="BM25" s="1683"/>
      <c r="BN25" s="1683"/>
      <c r="BO25" s="24"/>
      <c r="BP25" s="1609"/>
      <c r="BQ25" s="1608"/>
    </row>
    <row r="26" spans="1:69" ht="14.25" customHeight="1">
      <c r="A26" s="1670" t="s">
        <v>350</v>
      </c>
      <c r="B26" s="876"/>
      <c r="C26" s="1670"/>
      <c r="D26" s="1670"/>
      <c r="E26" s="1769"/>
      <c r="F26" s="1769"/>
      <c r="G26" s="1769"/>
      <c r="H26" s="1769"/>
      <c r="I26" s="1769"/>
      <c r="J26" s="1769"/>
      <c r="K26" s="1769"/>
      <c r="L26" s="1769"/>
      <c r="M26" s="1769"/>
      <c r="N26" s="1769"/>
      <c r="O26" s="1769"/>
      <c r="P26" s="1770"/>
      <c r="Q26" s="1771"/>
      <c r="R26" s="1771"/>
      <c r="S26" s="1771"/>
      <c r="T26" s="1771"/>
      <c r="U26" s="1771"/>
      <c r="V26" s="1771"/>
      <c r="W26" s="1771"/>
      <c r="X26" s="1771"/>
      <c r="Y26" s="1771"/>
      <c r="Z26" s="1771"/>
      <c r="AA26" s="1772"/>
      <c r="AB26" s="1763"/>
      <c r="AC26" s="1763"/>
      <c r="AD26" s="1763"/>
      <c r="AE26" s="1663" t="s">
        <v>284</v>
      </c>
      <c r="AF26" s="1667"/>
      <c r="AG26" s="1701"/>
      <c r="AH26" s="1701"/>
      <c r="AI26" s="1701"/>
      <c r="AJ26" s="1701"/>
      <c r="AK26" s="1779"/>
      <c r="AL26" s="24"/>
      <c r="AM26" s="883"/>
      <c r="AN26" s="1686"/>
      <c r="AO26" s="1722" t="s">
        <v>351</v>
      </c>
      <c r="AP26" s="1640" t="s">
        <v>339</v>
      </c>
      <c r="AQ26" s="1640"/>
      <c r="AR26" s="1640"/>
      <c r="AS26" s="1640"/>
      <c r="AT26" s="1640"/>
      <c r="AU26" s="1640"/>
      <c r="AV26" s="1640"/>
      <c r="AW26" s="1683"/>
      <c r="AX26" s="1683"/>
      <c r="AY26" s="1683"/>
      <c r="AZ26" s="1684"/>
      <c r="BA26" s="883"/>
      <c r="BB26" s="1686"/>
      <c r="BC26" s="62"/>
      <c r="BD26" s="1685" t="s">
        <v>352</v>
      </c>
      <c r="BE26" s="1640"/>
      <c r="BF26" s="1640"/>
      <c r="BG26" s="1640"/>
      <c r="BH26" s="1640"/>
      <c r="BI26" s="1640"/>
      <c r="BJ26" s="1640"/>
      <c r="BK26" s="1683"/>
      <c r="BL26" s="1683"/>
      <c r="BM26" s="1683"/>
      <c r="BN26" s="1683"/>
      <c r="BO26" s="24"/>
      <c r="BP26" s="1609"/>
      <c r="BQ26" s="1608"/>
    </row>
    <row r="27" spans="1:69" ht="14.25" customHeight="1">
      <c r="A27" s="1670"/>
      <c r="B27" s="876"/>
      <c r="C27" s="1670"/>
      <c r="D27" s="1670"/>
      <c r="E27" s="1769"/>
      <c r="F27" s="1769"/>
      <c r="G27" s="1769"/>
      <c r="H27" s="1769"/>
      <c r="I27" s="1769"/>
      <c r="J27" s="1769"/>
      <c r="K27" s="1769"/>
      <c r="L27" s="1769"/>
      <c r="M27" s="1769"/>
      <c r="N27" s="1769"/>
      <c r="O27" s="1769"/>
      <c r="P27" s="1773"/>
      <c r="Q27" s="1774"/>
      <c r="R27" s="1774"/>
      <c r="S27" s="1774"/>
      <c r="T27" s="1774"/>
      <c r="U27" s="1774"/>
      <c r="V27" s="1774"/>
      <c r="W27" s="1774"/>
      <c r="X27" s="1774"/>
      <c r="Y27" s="1774"/>
      <c r="Z27" s="1774"/>
      <c r="AA27" s="1775"/>
      <c r="AB27" s="1768"/>
      <c r="AC27" s="1768"/>
      <c r="AD27" s="1768"/>
      <c r="AE27" s="1625"/>
      <c r="AF27" s="1668"/>
      <c r="AG27" s="1633"/>
      <c r="AH27" s="1633"/>
      <c r="AI27" s="1633"/>
      <c r="AJ27" s="1633"/>
      <c r="AK27" s="1780"/>
      <c r="AL27" s="24"/>
      <c r="AM27" s="883"/>
      <c r="AN27" s="1686"/>
      <c r="AO27" s="1722"/>
      <c r="AP27" s="1640" t="s">
        <v>353</v>
      </c>
      <c r="AQ27" s="1640"/>
      <c r="AR27" s="1640"/>
      <c r="AS27" s="1640"/>
      <c r="AT27" s="1640"/>
      <c r="AU27" s="1640"/>
      <c r="AV27" s="1640"/>
      <c r="AW27" s="1683"/>
      <c r="AX27" s="1683"/>
      <c r="AY27" s="1683"/>
      <c r="AZ27" s="1684"/>
      <c r="BA27" s="883"/>
      <c r="BB27" s="1686"/>
      <c r="BC27" s="62"/>
      <c r="BD27" s="1685" t="s">
        <v>354</v>
      </c>
      <c r="BE27" s="1640"/>
      <c r="BF27" s="1640"/>
      <c r="BG27" s="1640"/>
      <c r="BH27" s="1640"/>
      <c r="BI27" s="1640"/>
      <c r="BJ27" s="1640"/>
      <c r="BK27" s="1683"/>
      <c r="BL27" s="1683"/>
      <c r="BM27" s="1683"/>
      <c r="BN27" s="1683"/>
      <c r="BO27" s="24"/>
      <c r="BP27" s="1609"/>
      <c r="BQ27" s="1608"/>
    </row>
    <row r="28" spans="1:69" ht="14.25" customHeight="1">
      <c r="A28" s="1670"/>
      <c r="B28" s="876"/>
      <c r="C28" s="1670"/>
      <c r="D28" s="1670"/>
      <c r="E28" s="1769"/>
      <c r="F28" s="1769"/>
      <c r="G28" s="1769"/>
      <c r="H28" s="1769"/>
      <c r="I28" s="1769"/>
      <c r="J28" s="1769"/>
      <c r="K28" s="1769"/>
      <c r="L28" s="1769"/>
      <c r="M28" s="1769"/>
      <c r="N28" s="1769"/>
      <c r="O28" s="1769"/>
      <c r="P28" s="1776"/>
      <c r="Q28" s="1777"/>
      <c r="R28" s="1777"/>
      <c r="S28" s="1777"/>
      <c r="T28" s="1777"/>
      <c r="U28" s="1777"/>
      <c r="V28" s="1777"/>
      <c r="W28" s="1777"/>
      <c r="X28" s="1777"/>
      <c r="Y28" s="1777"/>
      <c r="Z28" s="1777"/>
      <c r="AA28" s="1778"/>
      <c r="AB28" s="1764"/>
      <c r="AC28" s="1764"/>
      <c r="AD28" s="1764"/>
      <c r="AE28" s="1626"/>
      <c r="AF28" s="1669"/>
      <c r="AG28" s="1634"/>
      <c r="AH28" s="1634"/>
      <c r="AI28" s="1634"/>
      <c r="AJ28" s="1634"/>
      <c r="AK28" s="1781"/>
      <c r="AL28" s="24"/>
      <c r="AM28" s="1644"/>
      <c r="AN28" s="1687"/>
      <c r="AO28" s="1722"/>
      <c r="AP28" s="1640" t="s">
        <v>335</v>
      </c>
      <c r="AQ28" s="1640"/>
      <c r="AR28" s="1640"/>
      <c r="AS28" s="1640"/>
      <c r="AT28" s="1640"/>
      <c r="AU28" s="1640"/>
      <c r="AV28" s="1640"/>
      <c r="AW28" s="1683"/>
      <c r="AX28" s="1683"/>
      <c r="AY28" s="1683"/>
      <c r="AZ28" s="1684"/>
      <c r="BA28" s="883"/>
      <c r="BB28" s="1686"/>
      <c r="BC28" s="62"/>
      <c r="BD28" s="1685" t="s">
        <v>355</v>
      </c>
      <c r="BE28" s="1640"/>
      <c r="BF28" s="1640"/>
      <c r="BG28" s="1640"/>
      <c r="BH28" s="1640"/>
      <c r="BI28" s="1640"/>
      <c r="BJ28" s="1640"/>
      <c r="BK28" s="1683"/>
      <c r="BL28" s="1683"/>
      <c r="BM28" s="1683"/>
      <c r="BN28" s="1683"/>
      <c r="BO28" s="24"/>
      <c r="BP28" s="1609"/>
      <c r="BQ28" s="1608"/>
    </row>
    <row r="29" spans="1:69" ht="14.25" customHeight="1">
      <c r="A29" s="1662" t="s">
        <v>356</v>
      </c>
      <c r="B29" s="1663"/>
      <c r="C29" s="1663"/>
      <c r="D29" s="1667"/>
      <c r="E29" s="1760"/>
      <c r="F29" s="1761" t="s">
        <v>284</v>
      </c>
      <c r="G29" s="1763"/>
      <c r="H29" s="1761" t="s">
        <v>357</v>
      </c>
      <c r="I29" s="1763"/>
      <c r="J29" s="1765" t="s">
        <v>285</v>
      </c>
      <c r="K29" s="1662" t="s">
        <v>358</v>
      </c>
      <c r="L29" s="1663"/>
      <c r="M29" s="1663"/>
      <c r="N29" s="1663"/>
      <c r="O29" s="1667"/>
      <c r="P29" s="1700"/>
      <c r="Q29" s="1701"/>
      <c r="R29" s="1701"/>
      <c r="S29" s="1701"/>
      <c r="T29" s="1701"/>
      <c r="U29" s="1701"/>
      <c r="V29" s="1701"/>
      <c r="W29" s="1701"/>
      <c r="X29" s="1701"/>
      <c r="Y29" s="1701"/>
      <c r="Z29" s="1701"/>
      <c r="AA29" s="1701"/>
      <c r="AB29" s="1754" t="s">
        <v>359</v>
      </c>
      <c r="AC29" s="1755"/>
      <c r="AD29" s="1755"/>
      <c r="AE29" s="1755"/>
      <c r="AF29" s="1755"/>
      <c r="AG29" s="1755"/>
      <c r="AH29" s="1755"/>
      <c r="AI29" s="1755"/>
      <c r="AJ29" s="1755"/>
      <c r="AK29" s="1756"/>
      <c r="AL29" s="24"/>
      <c r="AM29" s="1641" t="s">
        <v>360</v>
      </c>
      <c r="AN29" s="1721"/>
      <c r="AO29" s="1722" t="s">
        <v>361</v>
      </c>
      <c r="AP29" s="1640" t="s">
        <v>362</v>
      </c>
      <c r="AQ29" s="1640"/>
      <c r="AR29" s="1640"/>
      <c r="AS29" s="1640"/>
      <c r="AT29" s="1640"/>
      <c r="AU29" s="1640"/>
      <c r="AV29" s="1640"/>
      <c r="AW29" s="1683"/>
      <c r="AX29" s="1683"/>
      <c r="AY29" s="1683"/>
      <c r="AZ29" s="1684"/>
      <c r="BA29" s="883"/>
      <c r="BB29" s="1686"/>
      <c r="BC29" s="62"/>
      <c r="BD29" s="1685" t="s">
        <v>347</v>
      </c>
      <c r="BE29" s="1640"/>
      <c r="BF29" s="1640"/>
      <c r="BG29" s="1640"/>
      <c r="BH29" s="1640"/>
      <c r="BI29" s="1640"/>
      <c r="BJ29" s="1640"/>
      <c r="BK29" s="1683"/>
      <c r="BL29" s="1683"/>
      <c r="BM29" s="1683"/>
      <c r="BN29" s="1683"/>
      <c r="BO29" s="24"/>
      <c r="BP29" s="1609"/>
      <c r="BQ29" s="1608"/>
    </row>
    <row r="30" spans="1:69" ht="14.25" customHeight="1">
      <c r="A30" s="1636"/>
      <c r="B30" s="1626"/>
      <c r="C30" s="1626"/>
      <c r="D30" s="1669"/>
      <c r="E30" s="1624"/>
      <c r="F30" s="1762"/>
      <c r="G30" s="1764"/>
      <c r="H30" s="1762"/>
      <c r="I30" s="1764"/>
      <c r="J30" s="1766"/>
      <c r="K30" s="1635"/>
      <c r="L30" s="1625"/>
      <c r="M30" s="1625"/>
      <c r="N30" s="1625"/>
      <c r="O30" s="1668"/>
      <c r="P30" s="1753"/>
      <c r="Q30" s="1633"/>
      <c r="R30" s="1633"/>
      <c r="S30" s="1633"/>
      <c r="T30" s="1633"/>
      <c r="U30" s="1633"/>
      <c r="V30" s="1633"/>
      <c r="W30" s="1633"/>
      <c r="X30" s="1633"/>
      <c r="Y30" s="1633"/>
      <c r="Z30" s="1633"/>
      <c r="AA30" s="1633"/>
      <c r="AB30" s="1757"/>
      <c r="AC30" s="1758"/>
      <c r="AD30" s="1758"/>
      <c r="AE30" s="1758"/>
      <c r="AF30" s="1758"/>
      <c r="AG30" s="1758"/>
      <c r="AH30" s="1758"/>
      <c r="AI30" s="1758"/>
      <c r="AJ30" s="1758"/>
      <c r="AK30" s="1759"/>
      <c r="AL30" s="24"/>
      <c r="AM30" s="883"/>
      <c r="AN30" s="1686"/>
      <c r="AO30" s="1722"/>
      <c r="AP30" s="1640" t="s">
        <v>329</v>
      </c>
      <c r="AQ30" s="1640"/>
      <c r="AR30" s="1640"/>
      <c r="AS30" s="1640"/>
      <c r="AT30" s="1640"/>
      <c r="AU30" s="1640"/>
      <c r="AV30" s="1640"/>
      <c r="AW30" s="1683"/>
      <c r="AX30" s="1683"/>
      <c r="AY30" s="1683"/>
      <c r="AZ30" s="1684"/>
      <c r="BA30" s="883"/>
      <c r="BB30" s="1686"/>
      <c r="BC30" s="62"/>
      <c r="BD30" s="1685" t="s">
        <v>363</v>
      </c>
      <c r="BE30" s="1640"/>
      <c r="BF30" s="1640"/>
      <c r="BG30" s="1640"/>
      <c r="BH30" s="1640"/>
      <c r="BI30" s="1640"/>
      <c r="BJ30" s="1640"/>
      <c r="BK30" s="1683"/>
      <c r="BL30" s="1683"/>
      <c r="BM30" s="1683"/>
      <c r="BN30" s="1683"/>
      <c r="BO30" s="24"/>
      <c r="BP30" s="1609"/>
      <c r="BQ30" s="1608"/>
    </row>
    <row r="31" spans="1:69" ht="14.25" customHeight="1">
      <c r="A31" s="1635" t="s">
        <v>364</v>
      </c>
      <c r="B31" s="1625"/>
      <c r="C31" s="1625"/>
      <c r="D31" s="1668"/>
      <c r="E31" s="1622"/>
      <c r="F31" s="1767" t="s">
        <v>284</v>
      </c>
      <c r="G31" s="1768"/>
      <c r="H31" s="1767" t="s">
        <v>357</v>
      </c>
      <c r="I31" s="1768"/>
      <c r="J31" s="1767" t="s">
        <v>285</v>
      </c>
      <c r="K31" s="1635"/>
      <c r="L31" s="1625"/>
      <c r="M31" s="1625"/>
      <c r="N31" s="1625"/>
      <c r="O31" s="1668"/>
      <c r="P31" s="1753"/>
      <c r="Q31" s="1633"/>
      <c r="R31" s="1633"/>
      <c r="S31" s="1633"/>
      <c r="T31" s="1633"/>
      <c r="U31" s="1633"/>
      <c r="V31" s="1633"/>
      <c r="W31" s="1633"/>
      <c r="X31" s="1633"/>
      <c r="Y31" s="1633"/>
      <c r="Z31" s="1633"/>
      <c r="AA31" s="1633"/>
      <c r="AB31" s="875" t="s">
        <v>365</v>
      </c>
      <c r="AC31" s="1610"/>
      <c r="AD31" s="1610"/>
      <c r="AE31" s="1610"/>
      <c r="AF31" s="1610"/>
      <c r="AG31" s="1610"/>
      <c r="AH31" s="1610"/>
      <c r="AI31" s="1610"/>
      <c r="AJ31" s="1610"/>
      <c r="AK31" s="876"/>
      <c r="AL31" s="24"/>
      <c r="AM31" s="883"/>
      <c r="AN31" s="1686"/>
      <c r="AO31" s="1722"/>
      <c r="AP31" s="1640" t="s">
        <v>366</v>
      </c>
      <c r="AQ31" s="1640"/>
      <c r="AR31" s="1640"/>
      <c r="AS31" s="1640"/>
      <c r="AT31" s="1640"/>
      <c r="AU31" s="1640"/>
      <c r="AV31" s="1640"/>
      <c r="AW31" s="1683"/>
      <c r="AX31" s="1683"/>
      <c r="AY31" s="1683"/>
      <c r="AZ31" s="1684"/>
      <c r="BA31" s="1644"/>
      <c r="BB31" s="1687"/>
      <c r="BC31" s="62"/>
      <c r="BD31" s="1685" t="s">
        <v>337</v>
      </c>
      <c r="BE31" s="1640"/>
      <c r="BF31" s="1640"/>
      <c r="BG31" s="1640"/>
      <c r="BH31" s="1640"/>
      <c r="BI31" s="1640"/>
      <c r="BJ31" s="1640"/>
      <c r="BK31" s="1683"/>
      <c r="BL31" s="1683"/>
      <c r="BM31" s="1683"/>
      <c r="BN31" s="1683"/>
      <c r="BO31" s="24"/>
      <c r="BP31" s="1609"/>
      <c r="BQ31" s="1608"/>
    </row>
    <row r="32" spans="1:69" ht="14.25" customHeight="1">
      <c r="A32" s="1636"/>
      <c r="B32" s="1626"/>
      <c r="C32" s="1626"/>
      <c r="D32" s="1669"/>
      <c r="E32" s="1624"/>
      <c r="F32" s="1762"/>
      <c r="G32" s="1764"/>
      <c r="H32" s="1762"/>
      <c r="I32" s="1764"/>
      <c r="J32" s="1762"/>
      <c r="K32" s="1636"/>
      <c r="L32" s="1626"/>
      <c r="M32" s="1626"/>
      <c r="N32" s="1626"/>
      <c r="O32" s="1669"/>
      <c r="P32" s="1702"/>
      <c r="Q32" s="1634"/>
      <c r="R32" s="1634"/>
      <c r="S32" s="1634"/>
      <c r="T32" s="1634"/>
      <c r="U32" s="1634"/>
      <c r="V32" s="1634"/>
      <c r="W32" s="1634"/>
      <c r="X32" s="1634"/>
      <c r="Y32" s="1634"/>
      <c r="Z32" s="1634"/>
      <c r="AA32" s="1634"/>
      <c r="AB32" s="875"/>
      <c r="AC32" s="1610"/>
      <c r="AD32" s="1610"/>
      <c r="AE32" s="1610"/>
      <c r="AF32" s="1610"/>
      <c r="AG32" s="1610"/>
      <c r="AH32" s="1610"/>
      <c r="AI32" s="1610"/>
      <c r="AJ32" s="1610"/>
      <c r="AK32" s="876"/>
      <c r="AL32" s="24"/>
      <c r="AM32" s="883"/>
      <c r="AN32" s="1686"/>
      <c r="AO32" s="1722"/>
      <c r="AP32" s="1640" t="s">
        <v>367</v>
      </c>
      <c r="AQ32" s="1640"/>
      <c r="AR32" s="1640"/>
      <c r="AS32" s="1640"/>
      <c r="AT32" s="1640"/>
      <c r="AU32" s="1640"/>
      <c r="AV32" s="1640"/>
      <c r="AW32" s="1683"/>
      <c r="AX32" s="1683"/>
      <c r="AY32" s="1683"/>
      <c r="AZ32" s="1684"/>
      <c r="BA32" s="1641" t="s">
        <v>368</v>
      </c>
      <c r="BB32" s="1721"/>
      <c r="BC32" s="62"/>
      <c r="BD32" s="1685" t="s">
        <v>362</v>
      </c>
      <c r="BE32" s="1640"/>
      <c r="BF32" s="1640"/>
      <c r="BG32" s="1640"/>
      <c r="BH32" s="1640"/>
      <c r="BI32" s="1640"/>
      <c r="BJ32" s="1640"/>
      <c r="BK32" s="1683"/>
      <c r="BL32" s="1683"/>
      <c r="BM32" s="1683"/>
      <c r="BN32" s="1683"/>
      <c r="BO32" s="24"/>
      <c r="BP32" s="1609"/>
      <c r="BQ32" s="1608"/>
    </row>
    <row r="33" spans="1:69" ht="14.25" customHeight="1">
      <c r="A33" s="1808" t="s">
        <v>369</v>
      </c>
      <c r="B33" s="1809"/>
      <c r="C33" s="1663"/>
      <c r="D33" s="1667"/>
      <c r="E33" s="875" t="s">
        <v>370</v>
      </c>
      <c r="F33" s="1610"/>
      <c r="G33" s="1610"/>
      <c r="H33" s="1610"/>
      <c r="I33" s="1610"/>
      <c r="J33" s="1610"/>
      <c r="K33" s="1610"/>
      <c r="L33" s="1610"/>
      <c r="M33" s="1610"/>
      <c r="N33" s="1610"/>
      <c r="O33" s="876"/>
      <c r="P33" s="875" t="s">
        <v>371</v>
      </c>
      <c r="Q33" s="1610"/>
      <c r="R33" s="1610"/>
      <c r="S33" s="1610"/>
      <c r="T33" s="1610"/>
      <c r="U33" s="1610"/>
      <c r="V33" s="1610"/>
      <c r="W33" s="1610"/>
      <c r="X33" s="1610"/>
      <c r="Y33" s="1610"/>
      <c r="Z33" s="1610"/>
      <c r="AA33" s="1610"/>
      <c r="AB33" s="1610"/>
      <c r="AC33" s="1610"/>
      <c r="AD33" s="1610"/>
      <c r="AE33" s="1610"/>
      <c r="AF33" s="1610"/>
      <c r="AG33" s="1610"/>
      <c r="AH33" s="1610"/>
      <c r="AI33" s="1610"/>
      <c r="AJ33" s="1610"/>
      <c r="AK33" s="876"/>
      <c r="AL33" s="24"/>
      <c r="AM33" s="883"/>
      <c r="AN33" s="1686"/>
      <c r="AO33" s="1722"/>
      <c r="AP33" s="1640" t="s">
        <v>372</v>
      </c>
      <c r="AQ33" s="1640"/>
      <c r="AR33" s="1640"/>
      <c r="AS33" s="1640"/>
      <c r="AT33" s="1640"/>
      <c r="AU33" s="1640"/>
      <c r="AV33" s="1640"/>
      <c r="AW33" s="1683"/>
      <c r="AX33" s="1683"/>
      <c r="AY33" s="1683"/>
      <c r="AZ33" s="1684"/>
      <c r="BA33" s="883"/>
      <c r="BB33" s="1686"/>
      <c r="BC33" s="62"/>
      <c r="BD33" s="1685" t="s">
        <v>373</v>
      </c>
      <c r="BE33" s="1640"/>
      <c r="BF33" s="1640"/>
      <c r="BG33" s="1640"/>
      <c r="BH33" s="1640"/>
      <c r="BI33" s="1640"/>
      <c r="BJ33" s="1640"/>
      <c r="BK33" s="1683"/>
      <c r="BL33" s="1683"/>
      <c r="BM33" s="1683"/>
      <c r="BN33" s="1683"/>
      <c r="BO33" s="24"/>
      <c r="BP33" s="1609"/>
      <c r="BQ33" s="1608"/>
    </row>
    <row r="34" spans="1:69" ht="14.25" customHeight="1">
      <c r="A34" s="1635"/>
      <c r="B34" s="1625"/>
      <c r="C34" s="1625"/>
      <c r="D34" s="1668"/>
      <c r="E34" s="1744"/>
      <c r="F34" s="1704"/>
      <c r="G34" s="1704"/>
      <c r="H34" s="1704"/>
      <c r="I34" s="1704"/>
      <c r="J34" s="1704"/>
      <c r="K34" s="1704"/>
      <c r="L34" s="1704"/>
      <c r="M34" s="1704"/>
      <c r="N34" s="1704"/>
      <c r="O34" s="1745"/>
      <c r="P34" s="1746"/>
      <c r="Q34" s="1747"/>
      <c r="R34" s="1747"/>
      <c r="S34" s="1747"/>
      <c r="T34" s="1747"/>
      <c r="U34" s="1747"/>
      <c r="V34" s="1747"/>
      <c r="W34" s="1747"/>
      <c r="X34" s="1747"/>
      <c r="Y34" s="1747"/>
      <c r="Z34" s="1747"/>
      <c r="AA34" s="1747"/>
      <c r="AB34" s="1747"/>
      <c r="AC34" s="1747"/>
      <c r="AD34" s="1747"/>
      <c r="AE34" s="1747"/>
      <c r="AF34" s="1747"/>
      <c r="AG34" s="1747"/>
      <c r="AH34" s="1747"/>
      <c r="AI34" s="1747"/>
      <c r="AJ34" s="1747"/>
      <c r="AK34" s="1748"/>
      <c r="AL34" s="24"/>
      <c r="AM34" s="883"/>
      <c r="AN34" s="1686"/>
      <c r="AO34" s="1752" t="s">
        <v>374</v>
      </c>
      <c r="AP34" s="1640" t="s">
        <v>328</v>
      </c>
      <c r="AQ34" s="1640"/>
      <c r="AR34" s="1640"/>
      <c r="AS34" s="1640"/>
      <c r="AT34" s="1640"/>
      <c r="AU34" s="1640"/>
      <c r="AV34" s="1640"/>
      <c r="AW34" s="1683"/>
      <c r="AX34" s="1683"/>
      <c r="AY34" s="1683"/>
      <c r="AZ34" s="1684"/>
      <c r="BA34" s="883"/>
      <c r="BB34" s="1686"/>
      <c r="BC34" s="62"/>
      <c r="BD34" s="1685" t="s">
        <v>375</v>
      </c>
      <c r="BE34" s="1640"/>
      <c r="BF34" s="1640"/>
      <c r="BG34" s="1640"/>
      <c r="BH34" s="1640"/>
      <c r="BI34" s="1640"/>
      <c r="BJ34" s="1640"/>
      <c r="BK34" s="1683"/>
      <c r="BL34" s="1683"/>
      <c r="BM34" s="1683"/>
      <c r="BN34" s="1683"/>
      <c r="BO34" s="24"/>
      <c r="BP34" s="1609"/>
      <c r="BQ34" s="1608"/>
    </row>
    <row r="35" spans="1:69" ht="14.25" customHeight="1">
      <c r="A35" s="1635"/>
      <c r="B35" s="1625"/>
      <c r="C35" s="1625"/>
      <c r="D35" s="1668"/>
      <c r="E35" s="1744"/>
      <c r="F35" s="1704"/>
      <c r="G35" s="1704"/>
      <c r="H35" s="1704"/>
      <c r="I35" s="1704"/>
      <c r="J35" s="1704"/>
      <c r="K35" s="1704"/>
      <c r="L35" s="1704"/>
      <c r="M35" s="1704"/>
      <c r="N35" s="1704"/>
      <c r="O35" s="1745"/>
      <c r="P35" s="1749"/>
      <c r="Q35" s="1750"/>
      <c r="R35" s="1750"/>
      <c r="S35" s="1750"/>
      <c r="T35" s="1750"/>
      <c r="U35" s="1750"/>
      <c r="V35" s="1750"/>
      <c r="W35" s="1750"/>
      <c r="X35" s="1750"/>
      <c r="Y35" s="1750"/>
      <c r="Z35" s="1750"/>
      <c r="AA35" s="1750"/>
      <c r="AB35" s="1750"/>
      <c r="AC35" s="1750"/>
      <c r="AD35" s="1750"/>
      <c r="AE35" s="1750"/>
      <c r="AF35" s="1750"/>
      <c r="AG35" s="1750"/>
      <c r="AH35" s="1750"/>
      <c r="AI35" s="1750"/>
      <c r="AJ35" s="1750"/>
      <c r="AK35" s="1751"/>
      <c r="AL35" s="24"/>
      <c r="AM35" s="883"/>
      <c r="AN35" s="1686"/>
      <c r="AO35" s="1611"/>
      <c r="AP35" s="1640" t="s">
        <v>376</v>
      </c>
      <c r="AQ35" s="1640"/>
      <c r="AR35" s="1640"/>
      <c r="AS35" s="1640"/>
      <c r="AT35" s="1640"/>
      <c r="AU35" s="1640"/>
      <c r="AV35" s="1640"/>
      <c r="AW35" s="1683"/>
      <c r="AX35" s="1683"/>
      <c r="AY35" s="1683"/>
      <c r="AZ35" s="1684"/>
      <c r="BA35" s="883"/>
      <c r="BB35" s="1686"/>
      <c r="BC35" s="62"/>
      <c r="BD35" s="1685" t="s">
        <v>329</v>
      </c>
      <c r="BE35" s="1640"/>
      <c r="BF35" s="1640"/>
      <c r="BG35" s="1640"/>
      <c r="BH35" s="1640"/>
      <c r="BI35" s="1640"/>
      <c r="BJ35" s="1640"/>
      <c r="BK35" s="1683"/>
      <c r="BL35" s="1683"/>
      <c r="BM35" s="1683"/>
      <c r="BN35" s="1683"/>
      <c r="BO35" s="24"/>
      <c r="BP35" s="1609"/>
      <c r="BQ35" s="1608"/>
    </row>
    <row r="36" spans="1:69" ht="14.25" customHeight="1">
      <c r="A36" s="1635"/>
      <c r="B36" s="1625"/>
      <c r="C36" s="1625"/>
      <c r="D36" s="1668"/>
      <c r="E36" s="1744"/>
      <c r="F36" s="1704"/>
      <c r="G36" s="1704"/>
      <c r="H36" s="1704"/>
      <c r="I36" s="1704"/>
      <c r="J36" s="1704"/>
      <c r="K36" s="1704"/>
      <c r="L36" s="1704"/>
      <c r="M36" s="1704"/>
      <c r="N36" s="1704"/>
      <c r="O36" s="1745"/>
      <c r="P36" s="1746"/>
      <c r="Q36" s="1747"/>
      <c r="R36" s="1747"/>
      <c r="S36" s="1747"/>
      <c r="T36" s="1747"/>
      <c r="U36" s="1747"/>
      <c r="V36" s="1747"/>
      <c r="W36" s="1747"/>
      <c r="X36" s="1747"/>
      <c r="Y36" s="1747"/>
      <c r="Z36" s="1747"/>
      <c r="AA36" s="1747"/>
      <c r="AB36" s="1747"/>
      <c r="AC36" s="1747"/>
      <c r="AD36" s="1747"/>
      <c r="AE36" s="1747"/>
      <c r="AF36" s="1747"/>
      <c r="AG36" s="1747"/>
      <c r="AH36" s="1747"/>
      <c r="AI36" s="1747"/>
      <c r="AJ36" s="1747"/>
      <c r="AK36" s="1748"/>
      <c r="AL36" s="24"/>
      <c r="AM36" s="883"/>
      <c r="AN36" s="1686"/>
      <c r="AO36" s="1611"/>
      <c r="AP36" s="1640" t="s">
        <v>377</v>
      </c>
      <c r="AQ36" s="1640"/>
      <c r="AR36" s="1640"/>
      <c r="AS36" s="1640"/>
      <c r="AT36" s="1640"/>
      <c r="AU36" s="1640"/>
      <c r="AV36" s="1640"/>
      <c r="AW36" s="1683"/>
      <c r="AX36" s="1683"/>
      <c r="AY36" s="1683"/>
      <c r="AZ36" s="1684"/>
      <c r="BA36" s="883"/>
      <c r="BB36" s="1686"/>
      <c r="BC36" s="62"/>
      <c r="BD36" s="1685" t="s">
        <v>378</v>
      </c>
      <c r="BE36" s="1640"/>
      <c r="BF36" s="1640"/>
      <c r="BG36" s="1640"/>
      <c r="BH36" s="1640"/>
      <c r="BI36" s="1640"/>
      <c r="BJ36" s="1640"/>
      <c r="BK36" s="1683"/>
      <c r="BL36" s="1683"/>
      <c r="BM36" s="1683"/>
      <c r="BN36" s="1683"/>
      <c r="BO36" s="24"/>
      <c r="BP36" s="1609"/>
      <c r="BQ36" s="1608"/>
    </row>
    <row r="37" spans="1:69" ht="14.25" customHeight="1">
      <c r="A37" s="1636"/>
      <c r="B37" s="1626"/>
      <c r="C37" s="1626"/>
      <c r="D37" s="1669"/>
      <c r="E37" s="1744"/>
      <c r="F37" s="1704"/>
      <c r="G37" s="1704"/>
      <c r="H37" s="1704"/>
      <c r="I37" s="1704"/>
      <c r="J37" s="1704"/>
      <c r="K37" s="1704"/>
      <c r="L37" s="1704"/>
      <c r="M37" s="1704"/>
      <c r="N37" s="1704"/>
      <c r="O37" s="1745"/>
      <c r="P37" s="1749"/>
      <c r="Q37" s="1750"/>
      <c r="R37" s="1750"/>
      <c r="S37" s="1750"/>
      <c r="T37" s="1750"/>
      <c r="U37" s="1750"/>
      <c r="V37" s="1750"/>
      <c r="W37" s="1750"/>
      <c r="X37" s="1750"/>
      <c r="Y37" s="1750"/>
      <c r="Z37" s="1750"/>
      <c r="AA37" s="1750"/>
      <c r="AB37" s="1750"/>
      <c r="AC37" s="1750"/>
      <c r="AD37" s="1750"/>
      <c r="AE37" s="1750"/>
      <c r="AF37" s="1750"/>
      <c r="AG37" s="1750"/>
      <c r="AH37" s="1750"/>
      <c r="AI37" s="1750"/>
      <c r="AJ37" s="1750"/>
      <c r="AK37" s="1751"/>
      <c r="AL37" s="24"/>
      <c r="AM37" s="883"/>
      <c r="AN37" s="1686"/>
      <c r="AO37" s="1611"/>
      <c r="AP37" s="1640" t="s">
        <v>379</v>
      </c>
      <c r="AQ37" s="1640"/>
      <c r="AR37" s="1640"/>
      <c r="AS37" s="1640"/>
      <c r="AT37" s="1640"/>
      <c r="AU37" s="1640"/>
      <c r="AV37" s="1640"/>
      <c r="AW37" s="1683"/>
      <c r="AX37" s="1683"/>
      <c r="AY37" s="1683"/>
      <c r="AZ37" s="1684"/>
      <c r="BA37" s="883"/>
      <c r="BB37" s="1686"/>
      <c r="BC37" s="62"/>
      <c r="BD37" s="1685" t="s">
        <v>380</v>
      </c>
      <c r="BE37" s="1640"/>
      <c r="BF37" s="1640"/>
      <c r="BG37" s="1640"/>
      <c r="BH37" s="1640"/>
      <c r="BI37" s="1640"/>
      <c r="BJ37" s="1640"/>
      <c r="BK37" s="1683"/>
      <c r="BL37" s="1683"/>
      <c r="BM37" s="1683"/>
      <c r="BN37" s="1683"/>
      <c r="BO37" s="24"/>
      <c r="BP37" s="1609"/>
      <c r="BQ37" s="1608"/>
    </row>
    <row r="38" spans="1:69" ht="14.25" customHeight="1">
      <c r="A38" s="1736" t="s">
        <v>381</v>
      </c>
      <c r="B38" s="1737"/>
      <c r="C38" s="1742" t="s">
        <v>382</v>
      </c>
      <c r="D38" s="1670" t="s">
        <v>383</v>
      </c>
      <c r="E38" s="1743"/>
      <c r="F38" s="1703" t="s">
        <v>284</v>
      </c>
      <c r="G38" s="1704"/>
      <c r="H38" s="1703" t="s">
        <v>357</v>
      </c>
      <c r="I38" s="1704"/>
      <c r="J38" s="1610" t="s">
        <v>285</v>
      </c>
      <c r="K38" s="1723" t="s">
        <v>384</v>
      </c>
      <c r="L38" s="1724"/>
      <c r="M38" s="1724"/>
      <c r="N38" s="1724"/>
      <c r="O38" s="1724"/>
      <c r="P38" s="1725"/>
      <c r="Q38" s="1730"/>
      <c r="R38" s="1731"/>
      <c r="S38" s="1731"/>
      <c r="T38" s="1731"/>
      <c r="U38" s="1731"/>
      <c r="V38" s="1731"/>
      <c r="W38" s="1731"/>
      <c r="X38" s="1731"/>
      <c r="Y38" s="1714" t="s">
        <v>385</v>
      </c>
      <c r="Z38" s="1715"/>
      <c r="AA38" s="1715"/>
      <c r="AB38" s="1715"/>
      <c r="AC38" s="1716"/>
      <c r="AD38" s="1714"/>
      <c r="AE38" s="1715"/>
      <c r="AF38" s="1715"/>
      <c r="AG38" s="1715"/>
      <c r="AH38" s="1715"/>
      <c r="AI38" s="1715"/>
      <c r="AJ38" s="1715"/>
      <c r="AK38" s="1716"/>
      <c r="AL38" s="24"/>
      <c r="AM38" s="883"/>
      <c r="AN38" s="1686"/>
      <c r="AO38" s="1611"/>
      <c r="AP38" s="1640" t="s">
        <v>386</v>
      </c>
      <c r="AQ38" s="1640"/>
      <c r="AR38" s="1640"/>
      <c r="AS38" s="1640"/>
      <c r="AT38" s="1640"/>
      <c r="AU38" s="1640"/>
      <c r="AV38" s="1640"/>
      <c r="AW38" s="1683"/>
      <c r="AX38" s="1683"/>
      <c r="AY38" s="1683"/>
      <c r="AZ38" s="1684"/>
      <c r="BA38" s="1644"/>
      <c r="BB38" s="1687"/>
      <c r="BC38" s="62"/>
      <c r="BD38" s="1685" t="s">
        <v>372</v>
      </c>
      <c r="BE38" s="1640"/>
      <c r="BF38" s="1640"/>
      <c r="BG38" s="1640"/>
      <c r="BH38" s="1640"/>
      <c r="BI38" s="1640"/>
      <c r="BJ38" s="1640"/>
      <c r="BK38" s="1683"/>
      <c r="BL38" s="1683"/>
      <c r="BM38" s="1683"/>
      <c r="BN38" s="1683"/>
      <c r="BO38" s="24"/>
      <c r="BP38" s="1609"/>
      <c r="BQ38" s="1608"/>
    </row>
    <row r="39" spans="1:69" ht="14.25" customHeight="1">
      <c r="A39" s="1738"/>
      <c r="B39" s="1739"/>
      <c r="C39" s="1742"/>
      <c r="D39" s="1670"/>
      <c r="E39" s="1743"/>
      <c r="F39" s="1703"/>
      <c r="G39" s="1704"/>
      <c r="H39" s="1703"/>
      <c r="I39" s="1704"/>
      <c r="J39" s="1610"/>
      <c r="K39" s="1691"/>
      <c r="L39" s="1692"/>
      <c r="M39" s="1692"/>
      <c r="N39" s="1692"/>
      <c r="O39" s="1692"/>
      <c r="P39" s="1726"/>
      <c r="Q39" s="1558"/>
      <c r="R39" s="1559"/>
      <c r="S39" s="1559"/>
      <c r="T39" s="1559"/>
      <c r="U39" s="1559"/>
      <c r="V39" s="1559"/>
      <c r="W39" s="1559"/>
      <c r="X39" s="1559"/>
      <c r="Y39" s="1705"/>
      <c r="Z39" s="1706"/>
      <c r="AA39" s="1706"/>
      <c r="AB39" s="1706"/>
      <c r="AC39" s="1707"/>
      <c r="AD39" s="1705"/>
      <c r="AE39" s="1706"/>
      <c r="AF39" s="1706"/>
      <c r="AG39" s="1706"/>
      <c r="AH39" s="1706"/>
      <c r="AI39" s="1706"/>
      <c r="AJ39" s="1706"/>
      <c r="AK39" s="1707"/>
      <c r="AL39" s="24"/>
      <c r="AM39" s="883"/>
      <c r="AN39" s="1686"/>
      <c r="AO39" s="1611"/>
      <c r="AP39" s="1640" t="s">
        <v>387</v>
      </c>
      <c r="AQ39" s="1640"/>
      <c r="AR39" s="1640"/>
      <c r="AS39" s="1640"/>
      <c r="AT39" s="1640"/>
      <c r="AU39" s="1640"/>
      <c r="AV39" s="1640"/>
      <c r="AW39" s="1683"/>
      <c r="AX39" s="1683"/>
      <c r="AY39" s="1683"/>
      <c r="AZ39" s="1684"/>
      <c r="BA39" s="1641" t="s">
        <v>388</v>
      </c>
      <c r="BB39" s="1721"/>
      <c r="BC39" s="62"/>
      <c r="BD39" s="1685" t="s">
        <v>389</v>
      </c>
      <c r="BE39" s="1640"/>
      <c r="BF39" s="1640"/>
      <c r="BG39" s="1640"/>
      <c r="BH39" s="1640"/>
      <c r="BI39" s="1640"/>
      <c r="BJ39" s="1640"/>
      <c r="BK39" s="1683"/>
      <c r="BL39" s="1683"/>
      <c r="BM39" s="1683"/>
      <c r="BN39" s="1683"/>
      <c r="BO39" s="24"/>
      <c r="BP39" s="1609"/>
      <c r="BQ39" s="1608"/>
    </row>
    <row r="40" spans="1:69" ht="14.25" customHeight="1">
      <c r="A40" s="1738"/>
      <c r="B40" s="1739"/>
      <c r="C40" s="1742"/>
      <c r="D40" s="1670" t="s">
        <v>390</v>
      </c>
      <c r="E40" s="1743"/>
      <c r="F40" s="1703" t="s">
        <v>284</v>
      </c>
      <c r="G40" s="1704"/>
      <c r="H40" s="1703" t="s">
        <v>357</v>
      </c>
      <c r="I40" s="1704"/>
      <c r="J40" s="1610" t="s">
        <v>285</v>
      </c>
      <c r="K40" s="1691"/>
      <c r="L40" s="1692"/>
      <c r="M40" s="1692"/>
      <c r="N40" s="1692"/>
      <c r="O40" s="1692"/>
      <c r="P40" s="1726"/>
      <c r="Q40" s="1734"/>
      <c r="R40" s="1735"/>
      <c r="S40" s="1735"/>
      <c r="T40" s="1717" t="s">
        <v>284</v>
      </c>
      <c r="U40" s="1633"/>
      <c r="V40" s="1717" t="s">
        <v>357</v>
      </c>
      <c r="W40" s="1633"/>
      <c r="X40" s="1717" t="s">
        <v>285</v>
      </c>
      <c r="Y40" s="1705"/>
      <c r="Z40" s="1706"/>
      <c r="AA40" s="1706"/>
      <c r="AB40" s="1706"/>
      <c r="AC40" s="1707"/>
      <c r="AD40" s="1718"/>
      <c r="AE40" s="1719"/>
      <c r="AF40" s="1719"/>
      <c r="AG40" s="1717" t="s">
        <v>284</v>
      </c>
      <c r="AH40" s="1633"/>
      <c r="AI40" s="1717" t="s">
        <v>357</v>
      </c>
      <c r="AJ40" s="1633"/>
      <c r="AK40" s="1720" t="s">
        <v>285</v>
      </c>
      <c r="AL40" s="24"/>
      <c r="AM40" s="883"/>
      <c r="AN40" s="1686"/>
      <c r="AO40" s="1611"/>
      <c r="AP40" s="1640" t="s">
        <v>391</v>
      </c>
      <c r="AQ40" s="1640"/>
      <c r="AR40" s="1640"/>
      <c r="AS40" s="1640"/>
      <c r="AT40" s="1640"/>
      <c r="AU40" s="1640"/>
      <c r="AV40" s="1640"/>
      <c r="AW40" s="1683"/>
      <c r="AX40" s="1683"/>
      <c r="AY40" s="1683"/>
      <c r="AZ40" s="1684"/>
      <c r="BA40" s="883"/>
      <c r="BB40" s="1686"/>
      <c r="BC40" s="62"/>
      <c r="BD40" s="1685" t="s">
        <v>392</v>
      </c>
      <c r="BE40" s="1640"/>
      <c r="BF40" s="1640"/>
      <c r="BG40" s="1640"/>
      <c r="BH40" s="1640"/>
      <c r="BI40" s="1640"/>
      <c r="BJ40" s="1640"/>
      <c r="BK40" s="1683"/>
      <c r="BL40" s="1683"/>
      <c r="BM40" s="1683"/>
      <c r="BN40" s="1683"/>
      <c r="BO40" s="24"/>
      <c r="BP40" s="1609"/>
      <c r="BQ40" s="1608"/>
    </row>
    <row r="41" spans="1:69" ht="14.25" customHeight="1">
      <c r="A41" s="1738"/>
      <c r="B41" s="1739"/>
      <c r="C41" s="1742"/>
      <c r="D41" s="1670"/>
      <c r="E41" s="1743"/>
      <c r="F41" s="1703"/>
      <c r="G41" s="1704"/>
      <c r="H41" s="1703"/>
      <c r="I41" s="1704"/>
      <c r="J41" s="1610"/>
      <c r="K41" s="1691"/>
      <c r="L41" s="1692"/>
      <c r="M41" s="1692"/>
      <c r="N41" s="1692"/>
      <c r="O41" s="1692"/>
      <c r="P41" s="1726"/>
      <c r="Q41" s="1734"/>
      <c r="R41" s="1735"/>
      <c r="S41" s="1735"/>
      <c r="T41" s="1717"/>
      <c r="U41" s="1633"/>
      <c r="V41" s="1717"/>
      <c r="W41" s="1633"/>
      <c r="X41" s="1717"/>
      <c r="Y41" s="1705"/>
      <c r="Z41" s="1706"/>
      <c r="AA41" s="1706"/>
      <c r="AB41" s="1706"/>
      <c r="AC41" s="1707"/>
      <c r="AD41" s="1718"/>
      <c r="AE41" s="1719"/>
      <c r="AF41" s="1719"/>
      <c r="AG41" s="1717"/>
      <c r="AH41" s="1633"/>
      <c r="AI41" s="1717"/>
      <c r="AJ41" s="1633"/>
      <c r="AK41" s="1720"/>
      <c r="AL41" s="24"/>
      <c r="AM41" s="883"/>
      <c r="AN41" s="1686"/>
      <c r="AO41" s="1611"/>
      <c r="AP41" s="1640" t="s">
        <v>393</v>
      </c>
      <c r="AQ41" s="1640"/>
      <c r="AR41" s="1640"/>
      <c r="AS41" s="1640"/>
      <c r="AT41" s="1640"/>
      <c r="AU41" s="1640"/>
      <c r="AV41" s="1640"/>
      <c r="AW41" s="1683"/>
      <c r="AX41" s="1683"/>
      <c r="AY41" s="1683"/>
      <c r="AZ41" s="1684"/>
      <c r="BA41" s="883"/>
      <c r="BB41" s="1686"/>
      <c r="BC41" s="62"/>
      <c r="BD41" s="1685" t="s">
        <v>394</v>
      </c>
      <c r="BE41" s="1640"/>
      <c r="BF41" s="1640"/>
      <c r="BG41" s="1640"/>
      <c r="BH41" s="1640"/>
      <c r="BI41" s="1640"/>
      <c r="BJ41" s="1640"/>
      <c r="BK41" s="1683"/>
      <c r="BL41" s="1683"/>
      <c r="BM41" s="1683"/>
      <c r="BN41" s="1683"/>
      <c r="BO41" s="24"/>
      <c r="BP41" s="1609"/>
      <c r="BQ41" s="1608"/>
    </row>
    <row r="42" spans="1:69" ht="14.25" customHeight="1">
      <c r="A42" s="1738"/>
      <c r="B42" s="1739"/>
      <c r="C42" s="1670" t="s">
        <v>395</v>
      </c>
      <c r="D42" s="1670"/>
      <c r="E42" s="1743"/>
      <c r="F42" s="1703" t="s">
        <v>284</v>
      </c>
      <c r="G42" s="1704"/>
      <c r="H42" s="1703" t="s">
        <v>357</v>
      </c>
      <c r="I42" s="1704"/>
      <c r="J42" s="1610" t="s">
        <v>285</v>
      </c>
      <c r="K42" s="1691"/>
      <c r="L42" s="1692"/>
      <c r="M42" s="1692"/>
      <c r="N42" s="1692"/>
      <c r="O42" s="1692"/>
      <c r="P42" s="1726"/>
      <c r="Q42" s="1558"/>
      <c r="R42" s="1559"/>
      <c r="S42" s="1559"/>
      <c r="T42" s="1559"/>
      <c r="U42" s="1559"/>
      <c r="V42" s="1559"/>
      <c r="W42" s="1559"/>
      <c r="X42" s="1559"/>
      <c r="Y42" s="1705"/>
      <c r="Z42" s="1706"/>
      <c r="AA42" s="1706"/>
      <c r="AB42" s="1706"/>
      <c r="AC42" s="1707"/>
      <c r="AD42" s="1705"/>
      <c r="AE42" s="1706"/>
      <c r="AF42" s="1706"/>
      <c r="AG42" s="1706"/>
      <c r="AH42" s="1706"/>
      <c r="AI42" s="1706"/>
      <c r="AJ42" s="1706"/>
      <c r="AK42" s="1707"/>
      <c r="AL42" s="24"/>
      <c r="AM42" s="1644"/>
      <c r="AN42" s="1687"/>
      <c r="AO42" s="1612"/>
      <c r="AP42" s="1640" t="s">
        <v>396</v>
      </c>
      <c r="AQ42" s="1640"/>
      <c r="AR42" s="1640"/>
      <c r="AS42" s="1640"/>
      <c r="AT42" s="1640"/>
      <c r="AU42" s="1640"/>
      <c r="AV42" s="1640"/>
      <c r="AW42" s="1683"/>
      <c r="AX42" s="1683"/>
      <c r="AY42" s="1683"/>
      <c r="AZ42" s="1684"/>
      <c r="BA42" s="883"/>
      <c r="BB42" s="1686"/>
      <c r="BC42" s="62"/>
      <c r="BD42" s="1685" t="s">
        <v>397</v>
      </c>
      <c r="BE42" s="1640"/>
      <c r="BF42" s="1640"/>
      <c r="BG42" s="1640"/>
      <c r="BH42" s="1640"/>
      <c r="BI42" s="1640"/>
      <c r="BJ42" s="1640"/>
      <c r="BK42" s="1683"/>
      <c r="BL42" s="1683"/>
      <c r="BM42" s="1683"/>
      <c r="BN42" s="1683"/>
      <c r="BO42" s="24"/>
      <c r="BP42" s="1609"/>
      <c r="BQ42" s="1608"/>
    </row>
    <row r="43" spans="1:69" ht="14.25" customHeight="1">
      <c r="A43" s="1740"/>
      <c r="B43" s="1741"/>
      <c r="C43" s="1670"/>
      <c r="D43" s="1670"/>
      <c r="E43" s="1743"/>
      <c r="F43" s="1703"/>
      <c r="G43" s="1704"/>
      <c r="H43" s="1703"/>
      <c r="I43" s="1704"/>
      <c r="J43" s="1610"/>
      <c r="K43" s="1727"/>
      <c r="L43" s="1728"/>
      <c r="M43" s="1728"/>
      <c r="N43" s="1728"/>
      <c r="O43" s="1728"/>
      <c r="P43" s="1729"/>
      <c r="Q43" s="1732"/>
      <c r="R43" s="1733"/>
      <c r="S43" s="1733"/>
      <c r="T43" s="1733"/>
      <c r="U43" s="1733"/>
      <c r="V43" s="1733"/>
      <c r="W43" s="1733"/>
      <c r="X43" s="1733"/>
      <c r="Y43" s="1708"/>
      <c r="Z43" s="1709"/>
      <c r="AA43" s="1709"/>
      <c r="AB43" s="1709"/>
      <c r="AC43" s="1710"/>
      <c r="AD43" s="1708"/>
      <c r="AE43" s="1709"/>
      <c r="AF43" s="1709"/>
      <c r="AG43" s="1709"/>
      <c r="AH43" s="1709"/>
      <c r="AI43" s="1709"/>
      <c r="AJ43" s="1709"/>
      <c r="AK43" s="1710"/>
      <c r="AL43" s="24"/>
      <c r="AM43" s="883" t="s">
        <v>398</v>
      </c>
      <c r="AN43" s="1686"/>
      <c r="AO43" s="1711"/>
      <c r="AP43" s="1689" t="s">
        <v>399</v>
      </c>
      <c r="AQ43" s="1689"/>
      <c r="AR43" s="1689"/>
      <c r="AS43" s="1689"/>
      <c r="AT43" s="1689"/>
      <c r="AU43" s="1689"/>
      <c r="AV43" s="1689"/>
      <c r="AW43" s="1690"/>
      <c r="AX43" s="1690"/>
      <c r="AY43" s="1690"/>
      <c r="AZ43" s="1713"/>
      <c r="BA43" s="1644"/>
      <c r="BB43" s="1687"/>
      <c r="BC43" s="62"/>
      <c r="BD43" s="1685"/>
      <c r="BE43" s="1640"/>
      <c r="BF43" s="1640"/>
      <c r="BG43" s="1640"/>
      <c r="BH43" s="1640"/>
      <c r="BI43" s="1640"/>
      <c r="BJ43" s="1640"/>
      <c r="BK43" s="1683"/>
      <c r="BL43" s="1683"/>
      <c r="BM43" s="1683"/>
      <c r="BN43" s="1683"/>
      <c r="BO43" s="24"/>
      <c r="BP43" s="24"/>
      <c r="BQ43" s="1608"/>
    </row>
    <row r="44" spans="1:69" ht="14.25" customHeight="1">
      <c r="A44" s="1662" t="s">
        <v>400</v>
      </c>
      <c r="B44" s="1663"/>
      <c r="C44" s="1663"/>
      <c r="D44" s="1667"/>
      <c r="E44" s="876" t="s">
        <v>401</v>
      </c>
      <c r="F44" s="1670"/>
      <c r="G44" s="1670"/>
      <c r="H44" s="1670"/>
      <c r="I44" s="1670" t="s">
        <v>402</v>
      </c>
      <c r="J44" s="1670"/>
      <c r="K44" s="1671"/>
      <c r="L44" s="1671"/>
      <c r="M44" s="1671"/>
      <c r="N44" s="1671"/>
      <c r="O44" s="1671"/>
      <c r="P44" s="1672"/>
      <c r="Q44" s="1673" t="s">
        <v>403</v>
      </c>
      <c r="R44" s="1674"/>
      <c r="S44" s="1675"/>
      <c r="T44" s="1676" t="s">
        <v>404</v>
      </c>
      <c r="U44" s="1674"/>
      <c r="V44" s="1677"/>
      <c r="W44" s="1678"/>
      <c r="X44" s="1679"/>
      <c r="Y44" s="1679"/>
      <c r="Z44" s="1679"/>
      <c r="AA44" s="1680"/>
      <c r="AB44" s="1673" t="s">
        <v>403</v>
      </c>
      <c r="AC44" s="1674"/>
      <c r="AD44" s="1677"/>
      <c r="AE44" s="1662" t="s">
        <v>405</v>
      </c>
      <c r="AF44" s="1663"/>
      <c r="AG44" s="1663"/>
      <c r="AH44" s="1663"/>
      <c r="AI44" s="1663"/>
      <c r="AJ44" s="1663"/>
      <c r="AK44" s="1667"/>
      <c r="AL44" s="24"/>
      <c r="AM44" s="883"/>
      <c r="AN44" s="1686"/>
      <c r="AO44" s="1711"/>
      <c r="AP44" s="1640" t="s">
        <v>406</v>
      </c>
      <c r="AQ44" s="1640"/>
      <c r="AR44" s="1640"/>
      <c r="AS44" s="1640"/>
      <c r="AT44" s="1640"/>
      <c r="AU44" s="1640"/>
      <c r="AV44" s="1640"/>
      <c r="AW44" s="1683"/>
      <c r="AX44" s="1683"/>
      <c r="AY44" s="1683"/>
      <c r="AZ44" s="1684"/>
      <c r="BA44" s="883" t="s">
        <v>407</v>
      </c>
      <c r="BB44" s="1686"/>
      <c r="BC44" s="63"/>
      <c r="BD44" s="1688"/>
      <c r="BE44" s="1689"/>
      <c r="BF44" s="1689"/>
      <c r="BG44" s="1689"/>
      <c r="BH44" s="1689"/>
      <c r="BI44" s="1689"/>
      <c r="BJ44" s="1689"/>
      <c r="BK44" s="1690"/>
      <c r="BL44" s="1690"/>
      <c r="BM44" s="1690"/>
      <c r="BN44" s="1690"/>
      <c r="BO44" s="24"/>
      <c r="BP44" s="24"/>
      <c r="BQ44" s="24"/>
    </row>
    <row r="45" spans="1:69" ht="14.25" customHeight="1">
      <c r="A45" s="1635"/>
      <c r="B45" s="1625"/>
      <c r="C45" s="1625"/>
      <c r="D45" s="1668"/>
      <c r="E45" s="876"/>
      <c r="F45" s="1670"/>
      <c r="G45" s="1670"/>
      <c r="H45" s="1670"/>
      <c r="I45" s="1670"/>
      <c r="J45" s="1670"/>
      <c r="K45" s="1671"/>
      <c r="L45" s="1671"/>
      <c r="M45" s="1671"/>
      <c r="N45" s="1671"/>
      <c r="O45" s="1671"/>
      <c r="P45" s="1672"/>
      <c r="Q45" s="1673"/>
      <c r="R45" s="1674"/>
      <c r="S45" s="1675"/>
      <c r="T45" s="1676"/>
      <c r="U45" s="1674"/>
      <c r="V45" s="1677"/>
      <c r="W45" s="1678"/>
      <c r="X45" s="1679"/>
      <c r="Y45" s="1679"/>
      <c r="Z45" s="1679"/>
      <c r="AA45" s="1680"/>
      <c r="AB45" s="1673"/>
      <c r="AC45" s="1674"/>
      <c r="AD45" s="1677"/>
      <c r="AE45" s="1636"/>
      <c r="AF45" s="1626"/>
      <c r="AG45" s="1626"/>
      <c r="AH45" s="1626"/>
      <c r="AI45" s="1626"/>
      <c r="AJ45" s="1626"/>
      <c r="AK45" s="1669"/>
      <c r="AL45" s="24"/>
      <c r="AM45" s="883"/>
      <c r="AN45" s="1686"/>
      <c r="AO45" s="1711"/>
      <c r="AP45" s="1640" t="s">
        <v>391</v>
      </c>
      <c r="AQ45" s="1640"/>
      <c r="AR45" s="1640"/>
      <c r="AS45" s="1640"/>
      <c r="AT45" s="1640"/>
      <c r="AU45" s="1640"/>
      <c r="AV45" s="1640"/>
      <c r="AW45" s="1683"/>
      <c r="AX45" s="1683"/>
      <c r="AY45" s="1683"/>
      <c r="AZ45" s="1684"/>
      <c r="BA45" s="883"/>
      <c r="BB45" s="1686"/>
      <c r="BC45" s="62"/>
      <c r="BD45" s="1685"/>
      <c r="BE45" s="1640"/>
      <c r="BF45" s="1640"/>
      <c r="BG45" s="1640"/>
      <c r="BH45" s="1640"/>
      <c r="BI45" s="1640"/>
      <c r="BJ45" s="1640"/>
      <c r="BK45" s="1683"/>
      <c r="BL45" s="1683"/>
      <c r="BM45" s="1683"/>
      <c r="BN45" s="1683"/>
      <c r="BO45" s="24"/>
      <c r="BP45" s="24"/>
      <c r="BQ45" s="24"/>
    </row>
    <row r="46" spans="1:69" ht="14.25" customHeight="1">
      <c r="A46" s="1635"/>
      <c r="B46" s="1625"/>
      <c r="C46" s="1625"/>
      <c r="D46" s="1668"/>
      <c r="E46" s="876"/>
      <c r="F46" s="1670"/>
      <c r="G46" s="1670"/>
      <c r="H46" s="1670"/>
      <c r="I46" s="1670" t="s">
        <v>408</v>
      </c>
      <c r="J46" s="1670"/>
      <c r="K46" s="1671"/>
      <c r="L46" s="1671"/>
      <c r="M46" s="1671"/>
      <c r="N46" s="1671"/>
      <c r="O46" s="1671"/>
      <c r="P46" s="1672"/>
      <c r="Q46" s="1673" t="s">
        <v>403</v>
      </c>
      <c r="R46" s="1674"/>
      <c r="S46" s="1675"/>
      <c r="T46" s="1676" t="s">
        <v>351</v>
      </c>
      <c r="U46" s="1674"/>
      <c r="V46" s="1677"/>
      <c r="W46" s="1696"/>
      <c r="X46" s="1697"/>
      <c r="Y46" s="1697"/>
      <c r="Z46" s="1697"/>
      <c r="AA46" s="1697"/>
      <c r="AB46" s="1673" t="s">
        <v>403</v>
      </c>
      <c r="AC46" s="1674"/>
      <c r="AD46" s="1677"/>
      <c r="AE46" s="1700"/>
      <c r="AF46" s="1701"/>
      <c r="AG46" s="1703" t="s">
        <v>284</v>
      </c>
      <c r="AH46" s="1704"/>
      <c r="AI46" s="1703" t="s">
        <v>357</v>
      </c>
      <c r="AJ46" s="1704"/>
      <c r="AK46" s="876" t="s">
        <v>285</v>
      </c>
      <c r="AL46" s="24"/>
      <c r="AM46" s="883"/>
      <c r="AN46" s="1686"/>
      <c r="AO46" s="1711"/>
      <c r="AP46" s="1640" t="s">
        <v>409</v>
      </c>
      <c r="AQ46" s="1640"/>
      <c r="AR46" s="1640"/>
      <c r="AS46" s="1640"/>
      <c r="AT46" s="1640"/>
      <c r="AU46" s="1640"/>
      <c r="AV46" s="1640"/>
      <c r="AW46" s="1683"/>
      <c r="AX46" s="1683"/>
      <c r="AY46" s="1683"/>
      <c r="AZ46" s="1684"/>
      <c r="BA46" s="883"/>
      <c r="BB46" s="1686"/>
      <c r="BC46" s="62"/>
      <c r="BD46" s="1685"/>
      <c r="BE46" s="1640"/>
      <c r="BF46" s="1640"/>
      <c r="BG46" s="1640"/>
      <c r="BH46" s="1640"/>
      <c r="BI46" s="1640"/>
      <c r="BJ46" s="1640"/>
      <c r="BK46" s="1683"/>
      <c r="BL46" s="1683"/>
      <c r="BM46" s="1683"/>
      <c r="BN46" s="1683"/>
      <c r="BO46" s="24"/>
      <c r="BP46" s="24"/>
      <c r="BQ46" s="24"/>
    </row>
    <row r="47" spans="1:69" ht="14.25" customHeight="1">
      <c r="A47" s="1636"/>
      <c r="B47" s="1626"/>
      <c r="C47" s="1626"/>
      <c r="D47" s="1669"/>
      <c r="E47" s="876"/>
      <c r="F47" s="1670"/>
      <c r="G47" s="1670"/>
      <c r="H47" s="1670"/>
      <c r="I47" s="1670"/>
      <c r="J47" s="1670"/>
      <c r="K47" s="1671"/>
      <c r="L47" s="1671"/>
      <c r="M47" s="1671"/>
      <c r="N47" s="1671"/>
      <c r="O47" s="1671"/>
      <c r="P47" s="1672"/>
      <c r="Q47" s="1673"/>
      <c r="R47" s="1674"/>
      <c r="S47" s="1675"/>
      <c r="T47" s="1676"/>
      <c r="U47" s="1674"/>
      <c r="V47" s="1677"/>
      <c r="W47" s="1698"/>
      <c r="X47" s="1699"/>
      <c r="Y47" s="1699"/>
      <c r="Z47" s="1699"/>
      <c r="AA47" s="1699"/>
      <c r="AB47" s="1673"/>
      <c r="AC47" s="1674"/>
      <c r="AD47" s="1677"/>
      <c r="AE47" s="1702"/>
      <c r="AF47" s="1634"/>
      <c r="AG47" s="1703"/>
      <c r="AH47" s="1704"/>
      <c r="AI47" s="1703"/>
      <c r="AJ47" s="1704"/>
      <c r="AK47" s="876"/>
      <c r="AL47" s="24"/>
      <c r="AM47" s="1644"/>
      <c r="AN47" s="1687"/>
      <c r="AO47" s="1712"/>
      <c r="AP47" s="1640" t="s">
        <v>410</v>
      </c>
      <c r="AQ47" s="1640"/>
      <c r="AR47" s="1640"/>
      <c r="AS47" s="1640"/>
      <c r="AT47" s="1640"/>
      <c r="AU47" s="1640"/>
      <c r="AV47" s="1640"/>
      <c r="AW47" s="1683"/>
      <c r="AX47" s="1683"/>
      <c r="AY47" s="1683"/>
      <c r="AZ47" s="1684"/>
      <c r="BA47" s="1644"/>
      <c r="BB47" s="1687"/>
      <c r="BC47" s="62"/>
      <c r="BD47" s="1685"/>
      <c r="BE47" s="1640"/>
      <c r="BF47" s="1640"/>
      <c r="BG47" s="1640"/>
      <c r="BH47" s="1640"/>
      <c r="BI47" s="1640"/>
      <c r="BJ47" s="1640"/>
      <c r="BK47" s="1683"/>
      <c r="BL47" s="1683"/>
      <c r="BM47" s="1683"/>
      <c r="BN47" s="1683"/>
      <c r="BO47" s="24"/>
      <c r="BP47" s="24"/>
      <c r="BQ47" s="24"/>
    </row>
    <row r="48" spans="1:69" ht="14.25" customHeight="1">
      <c r="A48" s="1662" t="s">
        <v>411</v>
      </c>
      <c r="B48" s="1663"/>
      <c r="C48" s="1436"/>
      <c r="D48" s="1437"/>
      <c r="E48" s="1664"/>
      <c r="F48" s="1665"/>
      <c r="G48" s="1665"/>
      <c r="H48" s="1665"/>
      <c r="I48" s="1665"/>
      <c r="J48" s="1665"/>
      <c r="K48" s="1665"/>
      <c r="L48" s="1665"/>
      <c r="M48" s="1665"/>
      <c r="N48" s="1665"/>
      <c r="O48" s="1665"/>
      <c r="P48" s="1665"/>
      <c r="Q48" s="1665"/>
      <c r="R48" s="1665"/>
      <c r="S48" s="1665"/>
      <c r="T48" s="1665"/>
      <c r="U48" s="1665"/>
      <c r="V48" s="1665"/>
      <c r="W48" s="1665"/>
      <c r="X48" s="1665"/>
      <c r="Y48" s="1665"/>
      <c r="Z48" s="1665"/>
      <c r="AA48" s="1665"/>
      <c r="AB48" s="1665"/>
      <c r="AC48" s="1665"/>
      <c r="AD48" s="1665"/>
      <c r="AE48" s="1665"/>
      <c r="AF48" s="1665"/>
      <c r="AG48" s="1665"/>
      <c r="AH48" s="1665"/>
      <c r="AI48" s="1665"/>
      <c r="AJ48" s="1665"/>
      <c r="AK48" s="1666"/>
      <c r="AL48" s="24"/>
      <c r="AM48" s="1635" t="s">
        <v>412</v>
      </c>
      <c r="AN48" s="1611" t="s">
        <v>413</v>
      </c>
      <c r="AO48" s="1637" t="s">
        <v>414</v>
      </c>
      <c r="AP48" s="1638"/>
      <c r="AQ48" s="1638"/>
      <c r="AR48" s="1638"/>
      <c r="AS48" s="1638"/>
      <c r="AT48" s="1638"/>
      <c r="AU48" s="1639"/>
      <c r="AV48" s="1611" t="s">
        <v>415</v>
      </c>
      <c r="AW48" s="1627"/>
      <c r="AX48" s="1628"/>
      <c r="AY48" s="1628"/>
      <c r="AZ48" s="1631" t="s">
        <v>90</v>
      </c>
      <c r="BA48" s="1635" t="s">
        <v>416</v>
      </c>
      <c r="BB48" s="1611" t="s">
        <v>413</v>
      </c>
      <c r="BC48" s="1637" t="s">
        <v>414</v>
      </c>
      <c r="BD48" s="1638"/>
      <c r="BE48" s="1638"/>
      <c r="BF48" s="1638"/>
      <c r="BG48" s="1638"/>
      <c r="BH48" s="1638"/>
      <c r="BI48" s="1639"/>
      <c r="BJ48" s="1611" t="s">
        <v>415</v>
      </c>
      <c r="BK48" s="1627"/>
      <c r="BL48" s="1628"/>
      <c r="BM48" s="1628"/>
      <c r="BN48" s="1681" t="s">
        <v>90</v>
      </c>
      <c r="BO48" s="24"/>
      <c r="BP48" s="24"/>
      <c r="BQ48" s="24"/>
    </row>
    <row r="49" spans="1:71" ht="14.25" customHeight="1">
      <c r="A49" s="1438"/>
      <c r="B49" s="1439"/>
      <c r="C49" s="1439"/>
      <c r="D49" s="1440"/>
      <c r="E49" s="1659"/>
      <c r="F49" s="1660"/>
      <c r="G49" s="1660"/>
      <c r="H49" s="1660"/>
      <c r="I49" s="1660"/>
      <c r="J49" s="1660"/>
      <c r="K49" s="1660"/>
      <c r="L49" s="1660"/>
      <c r="M49" s="1660"/>
      <c r="N49" s="1660"/>
      <c r="O49" s="1660"/>
      <c r="P49" s="1660"/>
      <c r="Q49" s="1660"/>
      <c r="R49" s="1660"/>
      <c r="S49" s="1660"/>
      <c r="T49" s="1660"/>
      <c r="U49" s="1660"/>
      <c r="V49" s="1660"/>
      <c r="W49" s="1660"/>
      <c r="X49" s="1660"/>
      <c r="Y49" s="1660"/>
      <c r="Z49" s="1660"/>
      <c r="AA49" s="1660"/>
      <c r="AB49" s="1660"/>
      <c r="AC49" s="1660"/>
      <c r="AD49" s="1660"/>
      <c r="AE49" s="1660"/>
      <c r="AF49" s="1660"/>
      <c r="AG49" s="1660"/>
      <c r="AH49" s="1660"/>
      <c r="AI49" s="1660"/>
      <c r="AJ49" s="1660"/>
      <c r="AK49" s="1661"/>
      <c r="AL49" s="24"/>
      <c r="AM49" s="1635"/>
      <c r="AN49" s="1611"/>
      <c r="AO49" s="1621"/>
      <c r="AP49" s="1622"/>
      <c r="AQ49" s="1625" t="s">
        <v>286</v>
      </c>
      <c r="AR49" s="1633"/>
      <c r="AS49" s="1625" t="s">
        <v>286</v>
      </c>
      <c r="AT49" s="1617"/>
      <c r="AU49" s="1618"/>
      <c r="AV49" s="1611"/>
      <c r="AW49" s="1627"/>
      <c r="AX49" s="1628"/>
      <c r="AY49" s="1628"/>
      <c r="AZ49" s="1631"/>
      <c r="BA49" s="1635"/>
      <c r="BB49" s="1611"/>
      <c r="BC49" s="1621"/>
      <c r="BD49" s="1622"/>
      <c r="BE49" s="1625" t="s">
        <v>286</v>
      </c>
      <c r="BF49" s="1633"/>
      <c r="BG49" s="1625" t="s">
        <v>286</v>
      </c>
      <c r="BH49" s="1617"/>
      <c r="BI49" s="1618"/>
      <c r="BJ49" s="1611"/>
      <c r="BK49" s="1627"/>
      <c r="BL49" s="1628"/>
      <c r="BM49" s="1628"/>
      <c r="BN49" s="1681"/>
      <c r="BO49" s="24"/>
      <c r="BP49" s="24"/>
      <c r="BQ49" s="24"/>
    </row>
    <row r="50" spans="1:71" ht="14.25" customHeight="1">
      <c r="A50" s="1691" t="s">
        <v>417</v>
      </c>
      <c r="B50" s="1692"/>
      <c r="C50" s="1693"/>
      <c r="D50" s="1694"/>
      <c r="E50" s="1656"/>
      <c r="F50" s="1657"/>
      <c r="G50" s="1657"/>
      <c r="H50" s="1657"/>
      <c r="I50" s="1657"/>
      <c r="J50" s="1657"/>
      <c r="K50" s="1657"/>
      <c r="L50" s="1657"/>
      <c r="M50" s="1657"/>
      <c r="N50" s="1657"/>
      <c r="O50" s="1657"/>
      <c r="P50" s="1657"/>
      <c r="Q50" s="1657"/>
      <c r="R50" s="1657"/>
      <c r="S50" s="1657"/>
      <c r="T50" s="1657"/>
      <c r="U50" s="1657"/>
      <c r="V50" s="1657"/>
      <c r="W50" s="1657"/>
      <c r="X50" s="1657"/>
      <c r="Y50" s="1657"/>
      <c r="Z50" s="1657"/>
      <c r="AA50" s="1657"/>
      <c r="AB50" s="1657"/>
      <c r="AC50" s="1657"/>
      <c r="AD50" s="1657"/>
      <c r="AE50" s="1657"/>
      <c r="AF50" s="1657"/>
      <c r="AG50" s="1657"/>
      <c r="AH50" s="1657"/>
      <c r="AI50" s="1657"/>
      <c r="AJ50" s="1657"/>
      <c r="AK50" s="1658"/>
      <c r="AL50" s="24"/>
      <c r="AM50" s="1636"/>
      <c r="AN50" s="1612"/>
      <c r="AO50" s="1623"/>
      <c r="AP50" s="1624"/>
      <c r="AQ50" s="1626"/>
      <c r="AR50" s="1634"/>
      <c r="AS50" s="1626"/>
      <c r="AT50" s="1619"/>
      <c r="AU50" s="1620"/>
      <c r="AV50" s="1612"/>
      <c r="AW50" s="1629"/>
      <c r="AX50" s="1630"/>
      <c r="AY50" s="1630"/>
      <c r="AZ50" s="1632"/>
      <c r="BA50" s="1636"/>
      <c r="BB50" s="1612"/>
      <c r="BC50" s="1623"/>
      <c r="BD50" s="1624"/>
      <c r="BE50" s="1626"/>
      <c r="BF50" s="1634"/>
      <c r="BG50" s="1626"/>
      <c r="BH50" s="1619"/>
      <c r="BI50" s="1620"/>
      <c r="BJ50" s="1612"/>
      <c r="BK50" s="1629"/>
      <c r="BL50" s="1630"/>
      <c r="BM50" s="1630"/>
      <c r="BN50" s="1682"/>
      <c r="BO50" s="24"/>
      <c r="BP50" s="24"/>
      <c r="BQ50" s="24"/>
    </row>
    <row r="51" spans="1:71" ht="14.25" customHeight="1">
      <c r="A51" s="1695"/>
      <c r="B51" s="1693"/>
      <c r="C51" s="1693"/>
      <c r="D51" s="1694"/>
      <c r="E51" s="1656"/>
      <c r="F51" s="1657"/>
      <c r="G51" s="1657"/>
      <c r="H51" s="1657"/>
      <c r="I51" s="1657"/>
      <c r="J51" s="1657"/>
      <c r="K51" s="1657"/>
      <c r="L51" s="1657"/>
      <c r="M51" s="1657"/>
      <c r="N51" s="1657"/>
      <c r="O51" s="1657"/>
      <c r="P51" s="1657"/>
      <c r="Q51" s="1657"/>
      <c r="R51" s="1657"/>
      <c r="S51" s="1657"/>
      <c r="T51" s="1657"/>
      <c r="U51" s="1657"/>
      <c r="V51" s="1657"/>
      <c r="W51" s="1657"/>
      <c r="X51" s="1657"/>
      <c r="Y51" s="1657"/>
      <c r="Z51" s="1657"/>
      <c r="AA51" s="1657"/>
      <c r="AB51" s="1657"/>
      <c r="AC51" s="1657"/>
      <c r="AD51" s="1657"/>
      <c r="AE51" s="1657"/>
      <c r="AF51" s="1657"/>
      <c r="AG51" s="1657"/>
      <c r="AH51" s="1657"/>
      <c r="AI51" s="1657"/>
      <c r="AJ51" s="1657"/>
      <c r="AK51" s="1658"/>
      <c r="AL51" s="24"/>
      <c r="AM51" s="24"/>
      <c r="AN51" s="64" t="s">
        <v>418</v>
      </c>
      <c r="AO51" s="50" t="s">
        <v>419</v>
      </c>
      <c r="AP51" s="65" t="s">
        <v>420</v>
      </c>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row>
    <row r="52" spans="1:71" ht="14.25" customHeight="1">
      <c r="A52" s="1695"/>
      <c r="B52" s="1693"/>
      <c r="C52" s="1693"/>
      <c r="D52" s="1694"/>
      <c r="E52" s="1656"/>
      <c r="F52" s="1657"/>
      <c r="G52" s="1657"/>
      <c r="H52" s="1657"/>
      <c r="I52" s="1657"/>
      <c r="J52" s="1657"/>
      <c r="K52" s="1657"/>
      <c r="L52" s="1657"/>
      <c r="M52" s="1657"/>
      <c r="N52" s="1657"/>
      <c r="O52" s="1657"/>
      <c r="P52" s="1657"/>
      <c r="Q52" s="1657"/>
      <c r="R52" s="1657"/>
      <c r="S52" s="1657"/>
      <c r="T52" s="1657"/>
      <c r="U52" s="1657"/>
      <c r="V52" s="1657"/>
      <c r="W52" s="1657"/>
      <c r="X52" s="1657"/>
      <c r="Y52" s="1657"/>
      <c r="Z52" s="1657"/>
      <c r="AA52" s="1657"/>
      <c r="AB52" s="1657"/>
      <c r="AC52" s="1657"/>
      <c r="AD52" s="1657"/>
      <c r="AE52" s="1657"/>
      <c r="AF52" s="1657"/>
      <c r="AG52" s="1657"/>
      <c r="AH52" s="1657"/>
      <c r="AI52" s="1657"/>
      <c r="AJ52" s="1657"/>
      <c r="AK52" s="1658"/>
      <c r="AL52" s="24"/>
      <c r="AM52" s="24"/>
      <c r="AN52" s="24"/>
      <c r="AO52" s="50"/>
      <c r="AP52" s="65" t="s">
        <v>421</v>
      </c>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row>
    <row r="53" spans="1:71" ht="14.25" customHeight="1">
      <c r="A53" s="1695"/>
      <c r="B53" s="1693"/>
      <c r="C53" s="1693"/>
      <c r="D53" s="1694"/>
      <c r="E53" s="1656"/>
      <c r="F53" s="1657"/>
      <c r="G53" s="1657"/>
      <c r="H53" s="1657"/>
      <c r="I53" s="1657"/>
      <c r="J53" s="1657"/>
      <c r="K53" s="1657"/>
      <c r="L53" s="1657"/>
      <c r="M53" s="1657"/>
      <c r="N53" s="1657"/>
      <c r="O53" s="1657"/>
      <c r="P53" s="1657"/>
      <c r="Q53" s="1657"/>
      <c r="R53" s="1657"/>
      <c r="S53" s="1657"/>
      <c r="T53" s="1657"/>
      <c r="U53" s="1657"/>
      <c r="V53" s="1657"/>
      <c r="W53" s="1657"/>
      <c r="X53" s="1657"/>
      <c r="Y53" s="1657"/>
      <c r="Z53" s="1657"/>
      <c r="AA53" s="1657"/>
      <c r="AB53" s="1657"/>
      <c r="AC53" s="1657"/>
      <c r="AD53" s="1657"/>
      <c r="AE53" s="1657"/>
      <c r="AF53" s="1657"/>
      <c r="AG53" s="1657"/>
      <c r="AH53" s="1657"/>
      <c r="AI53" s="1657"/>
      <c r="AJ53" s="1657"/>
      <c r="AK53" s="1658"/>
      <c r="AL53" s="24"/>
      <c r="AM53" s="24"/>
      <c r="AN53" s="24"/>
      <c r="AO53" s="50" t="s">
        <v>422</v>
      </c>
      <c r="AP53" s="65" t="s">
        <v>423</v>
      </c>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row>
    <row r="54" spans="1:71" ht="14.25" customHeight="1">
      <c r="A54" s="1695"/>
      <c r="B54" s="1693"/>
      <c r="C54" s="1693"/>
      <c r="D54" s="1694"/>
      <c r="E54" s="1656"/>
      <c r="F54" s="1657"/>
      <c r="G54" s="1657"/>
      <c r="H54" s="1657"/>
      <c r="I54" s="1657"/>
      <c r="J54" s="1657"/>
      <c r="K54" s="1657"/>
      <c r="L54" s="1657"/>
      <c r="M54" s="1657"/>
      <c r="N54" s="1657"/>
      <c r="O54" s="1657"/>
      <c r="P54" s="1657"/>
      <c r="Q54" s="1657"/>
      <c r="R54" s="1657"/>
      <c r="S54" s="1657"/>
      <c r="T54" s="1657"/>
      <c r="U54" s="1657"/>
      <c r="V54" s="1657"/>
      <c r="W54" s="1657"/>
      <c r="X54" s="1657"/>
      <c r="Y54" s="1657"/>
      <c r="Z54" s="1657"/>
      <c r="AA54" s="1657"/>
      <c r="AB54" s="1657"/>
      <c r="AC54" s="1657"/>
      <c r="AD54" s="1657"/>
      <c r="AE54" s="1657"/>
      <c r="AF54" s="1657"/>
      <c r="AG54" s="1657"/>
      <c r="AH54" s="1657"/>
      <c r="AI54" s="1657"/>
      <c r="AJ54" s="1657"/>
      <c r="AK54" s="1658"/>
      <c r="AL54" s="24"/>
      <c r="AM54" s="24"/>
      <c r="AN54" s="24"/>
      <c r="AO54" s="50" t="s">
        <v>424</v>
      </c>
      <c r="AP54" s="65" t="s">
        <v>425</v>
      </c>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row>
    <row r="55" spans="1:71" ht="14.25" customHeight="1">
      <c r="A55" s="1438"/>
      <c r="B55" s="1439"/>
      <c r="C55" s="1439"/>
      <c r="D55" s="1440"/>
      <c r="E55" s="1659"/>
      <c r="F55" s="1660"/>
      <c r="G55" s="1660"/>
      <c r="H55" s="1660"/>
      <c r="I55" s="1660"/>
      <c r="J55" s="1660"/>
      <c r="K55" s="1660"/>
      <c r="L55" s="1660"/>
      <c r="M55" s="1660"/>
      <c r="N55" s="1660"/>
      <c r="O55" s="1660"/>
      <c r="P55" s="1660"/>
      <c r="Q55" s="1660"/>
      <c r="R55" s="1660"/>
      <c r="S55" s="1660"/>
      <c r="T55" s="1660"/>
      <c r="U55" s="1660"/>
      <c r="V55" s="1660"/>
      <c r="W55" s="1660"/>
      <c r="X55" s="1660"/>
      <c r="Y55" s="1660"/>
      <c r="Z55" s="1660"/>
      <c r="AA55" s="1660"/>
      <c r="AB55" s="1660"/>
      <c r="AC55" s="1660"/>
      <c r="AD55" s="1660"/>
      <c r="AE55" s="1660"/>
      <c r="AF55" s="1660"/>
      <c r="AG55" s="1660"/>
      <c r="AH55" s="1660"/>
      <c r="AI55" s="1660"/>
      <c r="AJ55" s="1660"/>
      <c r="AK55" s="1661"/>
      <c r="AL55" s="24"/>
      <c r="AM55" s="24"/>
      <c r="AN55" s="24"/>
      <c r="AO55" s="50" t="s">
        <v>426</v>
      </c>
      <c r="AP55" s="65" t="s">
        <v>738</v>
      </c>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row>
    <row r="56" spans="1:71" ht="14.25" customHeight="1">
      <c r="A56" s="875" t="s">
        <v>427</v>
      </c>
      <c r="B56" s="1610"/>
      <c r="C56" s="1610"/>
      <c r="D56" s="1610"/>
      <c r="E56" s="1610"/>
      <c r="F56" s="1610"/>
      <c r="G56" s="1610"/>
      <c r="H56" s="1610"/>
      <c r="I56" s="1610"/>
      <c r="J56" s="1610"/>
      <c r="K56" s="1610"/>
      <c r="L56" s="875" t="s">
        <v>428</v>
      </c>
      <c r="M56" s="1610"/>
      <c r="N56" s="1610"/>
      <c r="O56" s="1610"/>
      <c r="P56" s="1610"/>
      <c r="Q56" s="1610"/>
      <c r="R56" s="1610"/>
      <c r="S56" s="1610"/>
      <c r="T56" s="1610"/>
      <c r="U56" s="1610"/>
      <c r="V56" s="1610"/>
      <c r="W56" s="1610"/>
      <c r="X56" s="875" t="s">
        <v>429</v>
      </c>
      <c r="Y56" s="1610"/>
      <c r="Z56" s="1610"/>
      <c r="AA56" s="1610"/>
      <c r="AB56" s="1610"/>
      <c r="AC56" s="1610"/>
      <c r="AD56" s="1610"/>
      <c r="AE56" s="1610"/>
      <c r="AF56" s="1610"/>
      <c r="AG56" s="1610"/>
      <c r="AH56" s="1610"/>
      <c r="AI56" s="1610"/>
      <c r="AJ56" s="1610"/>
      <c r="AK56" s="876"/>
      <c r="AL56" s="24"/>
      <c r="AM56" s="24"/>
      <c r="AN56" s="24"/>
      <c r="AO56" s="50"/>
      <c r="AP56" s="65" t="s">
        <v>430</v>
      </c>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7" spans="1:71" ht="14.25" customHeight="1">
      <c r="A57" s="1611" t="s">
        <v>431</v>
      </c>
      <c r="B57" s="1641"/>
      <c r="C57" s="1642"/>
      <c r="D57" s="1642"/>
      <c r="E57" s="1642"/>
      <c r="F57" s="1642"/>
      <c r="G57" s="1642"/>
      <c r="H57" s="1642"/>
      <c r="I57" s="1642"/>
      <c r="J57" s="1642"/>
      <c r="K57" s="1642"/>
      <c r="L57" s="1635"/>
      <c r="M57" s="1625"/>
      <c r="N57" s="1625"/>
      <c r="O57" s="1625"/>
      <c r="P57" s="1625"/>
      <c r="Q57" s="1625"/>
      <c r="R57" s="1625"/>
      <c r="S57" s="1625"/>
      <c r="T57" s="1625"/>
      <c r="U57" s="1625"/>
      <c r="V57" s="1625"/>
      <c r="W57" s="1625"/>
      <c r="X57" s="1646"/>
      <c r="Y57" s="1647"/>
      <c r="Z57" s="1653" t="s">
        <v>284</v>
      </c>
      <c r="AA57" s="1653"/>
      <c r="AB57" s="1653" t="s">
        <v>357</v>
      </c>
      <c r="AC57" s="1653"/>
      <c r="AD57" s="1653" t="s">
        <v>285</v>
      </c>
      <c r="AE57" s="1662"/>
      <c r="AF57" s="1663"/>
      <c r="AG57" s="1663"/>
      <c r="AH57" s="1663"/>
      <c r="AI57" s="1663"/>
      <c r="AJ57" s="1663"/>
      <c r="AK57" s="1667"/>
      <c r="AL57" s="24"/>
      <c r="AM57" s="24"/>
      <c r="AN57" s="24"/>
      <c r="AO57" s="50" t="s">
        <v>432</v>
      </c>
      <c r="AP57" s="65" t="s">
        <v>433</v>
      </c>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row>
    <row r="58" spans="1:71" ht="14.25" customHeight="1">
      <c r="A58" s="1611"/>
      <c r="B58" s="883"/>
      <c r="C58" s="1643"/>
      <c r="D58" s="1643"/>
      <c r="E58" s="1643"/>
      <c r="F58" s="1643"/>
      <c r="G58" s="1643"/>
      <c r="H58" s="1643"/>
      <c r="I58" s="1643"/>
      <c r="J58" s="1643"/>
      <c r="K58" s="1643"/>
      <c r="L58" s="1635"/>
      <c r="M58" s="1625"/>
      <c r="N58" s="1625"/>
      <c r="O58" s="1625"/>
      <c r="P58" s="1625"/>
      <c r="Q58" s="1625"/>
      <c r="R58" s="1625"/>
      <c r="S58" s="1625"/>
      <c r="T58" s="1625"/>
      <c r="U58" s="1625"/>
      <c r="V58" s="1625"/>
      <c r="W58" s="1625"/>
      <c r="X58" s="1648"/>
      <c r="Y58" s="1649"/>
      <c r="Z58" s="1654"/>
      <c r="AA58" s="1654"/>
      <c r="AB58" s="1654"/>
      <c r="AC58" s="1654"/>
      <c r="AD58" s="1654"/>
      <c r="AE58" s="1635"/>
      <c r="AF58" s="1625"/>
      <c r="AG58" s="1625"/>
      <c r="AH58" s="1625"/>
      <c r="AI58" s="1625"/>
      <c r="AJ58" s="1625"/>
      <c r="AK58" s="1668"/>
      <c r="AL58" s="24"/>
      <c r="AM58" s="24"/>
      <c r="AN58" s="24"/>
      <c r="AO58" s="65"/>
      <c r="AP58" s="65" t="s">
        <v>434</v>
      </c>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row>
    <row r="59" spans="1:71" ht="14.25" customHeight="1">
      <c r="A59" s="1612"/>
      <c r="B59" s="1644"/>
      <c r="C59" s="1645"/>
      <c r="D59" s="1645"/>
      <c r="E59" s="1645"/>
      <c r="F59" s="1645"/>
      <c r="G59" s="1645"/>
      <c r="H59" s="1645"/>
      <c r="I59" s="1645"/>
      <c r="J59" s="1645"/>
      <c r="K59" s="1645"/>
      <c r="L59" s="1636"/>
      <c r="M59" s="1626"/>
      <c r="N59" s="1626"/>
      <c r="O59" s="1626"/>
      <c r="P59" s="1626"/>
      <c r="Q59" s="1626"/>
      <c r="R59" s="1626"/>
      <c r="S59" s="1626"/>
      <c r="T59" s="1626"/>
      <c r="U59" s="1626"/>
      <c r="V59" s="1626"/>
      <c r="W59" s="1626"/>
      <c r="X59" s="1650"/>
      <c r="Y59" s="1651"/>
      <c r="Z59" s="1655"/>
      <c r="AA59" s="1655"/>
      <c r="AB59" s="1655"/>
      <c r="AC59" s="1655"/>
      <c r="AD59" s="1655"/>
      <c r="AE59" s="1636"/>
      <c r="AF59" s="1626"/>
      <c r="AG59" s="1626"/>
      <c r="AH59" s="1626"/>
      <c r="AI59" s="1626"/>
      <c r="AJ59" s="1626"/>
      <c r="AK59" s="1669"/>
      <c r="AL59" s="24"/>
      <c r="AM59" s="24"/>
      <c r="AN59" s="24"/>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66"/>
      <c r="BS59" s="66"/>
    </row>
    <row r="60" spans="1:71" ht="14.25" customHeight="1">
      <c r="AL60" s="28"/>
      <c r="BO60" s="43"/>
      <c r="BP60" s="67"/>
    </row>
  </sheetData>
  <sheetProtection sheet="1" formatCells="0" formatColumns="0" formatRows="0" insertColumns="0" insertRows="0" deleteColumns="0" deleteRows="0"/>
  <mergeCells count="415">
    <mergeCell ref="AG25:AK25"/>
    <mergeCell ref="AP24:AV24"/>
    <mergeCell ref="AP25:AV25"/>
    <mergeCell ref="E9:O10"/>
    <mergeCell ref="E11:O12"/>
    <mergeCell ref="A9:D10"/>
    <mergeCell ref="A11:D12"/>
    <mergeCell ref="AC2:AK2"/>
    <mergeCell ref="AW25:AX25"/>
    <mergeCell ref="AJ14:AK14"/>
    <mergeCell ref="S16:V16"/>
    <mergeCell ref="AW15:AX15"/>
    <mergeCell ref="AW17:AX17"/>
    <mergeCell ref="A18:AK20"/>
    <mergeCell ref="AP18:AV18"/>
    <mergeCell ref="AW18:AX18"/>
    <mergeCell ref="AP19:AV19"/>
    <mergeCell ref="AP20:AV20"/>
    <mergeCell ref="AW20:AX20"/>
    <mergeCell ref="A21:Q21"/>
    <mergeCell ref="R21:AK21"/>
    <mergeCell ref="AP21:AV21"/>
    <mergeCell ref="AP12:AV12"/>
    <mergeCell ref="AP14:AV14"/>
    <mergeCell ref="AY25:AZ25"/>
    <mergeCell ref="W9:AK10"/>
    <mergeCell ref="W11:AK12"/>
    <mergeCell ref="A33:D37"/>
    <mergeCell ref="E33:O33"/>
    <mergeCell ref="E36:O37"/>
    <mergeCell ref="AM3:AW4"/>
    <mergeCell ref="H4:H7"/>
    <mergeCell ref="I4:V5"/>
    <mergeCell ref="AW19:AX19"/>
    <mergeCell ref="AY19:AZ19"/>
    <mergeCell ref="AW21:AX21"/>
    <mergeCell ref="AY21:AZ21"/>
    <mergeCell ref="J24:O25"/>
    <mergeCell ref="P24:AA25"/>
    <mergeCell ref="AB24:AF25"/>
    <mergeCell ref="AG24:AK24"/>
    <mergeCell ref="AM12:AN28"/>
    <mergeCell ref="AO12:AO16"/>
    <mergeCell ref="S14:V14"/>
    <mergeCell ref="AY12:AZ12"/>
    <mergeCell ref="AP13:AV13"/>
    <mergeCell ref="AW13:AX13"/>
    <mergeCell ref="AY13:AZ13"/>
    <mergeCell ref="BM16:BN16"/>
    <mergeCell ref="BM14:BN14"/>
    <mergeCell ref="BA5:BN5"/>
    <mergeCell ref="AW12:AX12"/>
    <mergeCell ref="BC12:BC17"/>
    <mergeCell ref="BD12:BJ12"/>
    <mergeCell ref="I6:V7"/>
    <mergeCell ref="AM6:AZ8"/>
    <mergeCell ref="BA6:BM8"/>
    <mergeCell ref="AM9:AZ9"/>
    <mergeCell ref="BA9:BN9"/>
    <mergeCell ref="S10:V10"/>
    <mergeCell ref="AM10:AV11"/>
    <mergeCell ref="AW10:AZ10"/>
    <mergeCell ref="BA10:BJ11"/>
    <mergeCell ref="BK10:BN10"/>
    <mergeCell ref="AW11:AX11"/>
    <mergeCell ref="AY11:AZ11"/>
    <mergeCell ref="BK11:BL11"/>
    <mergeCell ref="BM11:BN11"/>
    <mergeCell ref="Y4:Y7"/>
    <mergeCell ref="W5:X6"/>
    <mergeCell ref="Z5:AD6"/>
    <mergeCell ref="AM5:AZ5"/>
    <mergeCell ref="AW14:AX14"/>
    <mergeCell ref="AY14:AZ14"/>
    <mergeCell ref="BD14:BJ14"/>
    <mergeCell ref="AP16:AV16"/>
    <mergeCell ref="AP15:AV15"/>
    <mergeCell ref="BD15:BJ15"/>
    <mergeCell ref="BD17:BJ17"/>
    <mergeCell ref="BK17:BL17"/>
    <mergeCell ref="AW16:AX16"/>
    <mergeCell ref="AY16:AZ16"/>
    <mergeCell ref="BD16:BJ16"/>
    <mergeCell ref="BK16:BL16"/>
    <mergeCell ref="BK14:BL14"/>
    <mergeCell ref="BD19:BJ19"/>
    <mergeCell ref="AY15:AZ15"/>
    <mergeCell ref="AY17:AZ17"/>
    <mergeCell ref="BA12:BB21"/>
    <mergeCell ref="BM12:BN12"/>
    <mergeCell ref="BK21:BL21"/>
    <mergeCell ref="BM17:BN17"/>
    <mergeCell ref="BM18:BN18"/>
    <mergeCell ref="BK19:BL19"/>
    <mergeCell ref="AY18:AZ18"/>
    <mergeCell ref="BD18:BJ18"/>
    <mergeCell ref="BK18:BL18"/>
    <mergeCell ref="BM19:BN19"/>
    <mergeCell ref="AY20:AZ20"/>
    <mergeCell ref="BD20:BJ20"/>
    <mergeCell ref="BK20:BL20"/>
    <mergeCell ref="BM20:BN20"/>
    <mergeCell ref="BD21:BJ21"/>
    <mergeCell ref="BD13:BJ13"/>
    <mergeCell ref="BK13:BL13"/>
    <mergeCell ref="BM13:BN13"/>
    <mergeCell ref="BK12:BL12"/>
    <mergeCell ref="BK15:BL15"/>
    <mergeCell ref="BM15:BN15"/>
    <mergeCell ref="AO17:AO25"/>
    <mergeCell ref="AP17:AV17"/>
    <mergeCell ref="BM21:BN21"/>
    <mergeCell ref="A22:Q23"/>
    <mergeCell ref="R22:AI23"/>
    <mergeCell ref="AJ22:AK23"/>
    <mergeCell ref="AP22:AV22"/>
    <mergeCell ref="AW22:AX22"/>
    <mergeCell ref="AY22:AZ22"/>
    <mergeCell ref="BA22:BB31"/>
    <mergeCell ref="BD22:BJ22"/>
    <mergeCell ref="BK22:BL22"/>
    <mergeCell ref="BM22:BN22"/>
    <mergeCell ref="AP23:AV23"/>
    <mergeCell ref="AW23:AX23"/>
    <mergeCell ref="AY23:AZ23"/>
    <mergeCell ref="BD23:BJ23"/>
    <mergeCell ref="BK23:BL23"/>
    <mergeCell ref="BM23:BN23"/>
    <mergeCell ref="A24:D25"/>
    <mergeCell ref="E24:I25"/>
    <mergeCell ref="AW24:AX24"/>
    <mergeCell ref="AY24:AZ24"/>
    <mergeCell ref="BD24:BJ24"/>
    <mergeCell ref="BK24:BL24"/>
    <mergeCell ref="BM24:BN24"/>
    <mergeCell ref="BD25:BJ25"/>
    <mergeCell ref="BK25:BL25"/>
    <mergeCell ref="BM25:BN25"/>
    <mergeCell ref="A26:D28"/>
    <mergeCell ref="E26:I28"/>
    <mergeCell ref="J26:O28"/>
    <mergeCell ref="P26:AA28"/>
    <mergeCell ref="AB26:AD28"/>
    <mergeCell ref="AE26:AF28"/>
    <mergeCell ref="AG26:AK28"/>
    <mergeCell ref="AO26:AO28"/>
    <mergeCell ref="AP26:AV26"/>
    <mergeCell ref="AW26:AX26"/>
    <mergeCell ref="AY26:AZ26"/>
    <mergeCell ref="BD26:BJ26"/>
    <mergeCell ref="AP28:AV28"/>
    <mergeCell ref="AW28:AX28"/>
    <mergeCell ref="AY28:AZ28"/>
    <mergeCell ref="BD28:BJ28"/>
    <mergeCell ref="BK26:BL26"/>
    <mergeCell ref="BM26:BN26"/>
    <mergeCell ref="AP27:AV27"/>
    <mergeCell ref="AW27:AX27"/>
    <mergeCell ref="AY27:AZ27"/>
    <mergeCell ref="BD27:BJ27"/>
    <mergeCell ref="BK27:BL27"/>
    <mergeCell ref="BM27:BN27"/>
    <mergeCell ref="BK28:BL28"/>
    <mergeCell ref="BM28:BN28"/>
    <mergeCell ref="A29:D30"/>
    <mergeCell ref="E29:E30"/>
    <mergeCell ref="F29:F30"/>
    <mergeCell ref="G29:G30"/>
    <mergeCell ref="H29:H30"/>
    <mergeCell ref="I29:I30"/>
    <mergeCell ref="J29:J30"/>
    <mergeCell ref="K29:O32"/>
    <mergeCell ref="AP29:AV29"/>
    <mergeCell ref="AW29:AX29"/>
    <mergeCell ref="A31:D32"/>
    <mergeCell ref="E31:E32"/>
    <mergeCell ref="F31:F32"/>
    <mergeCell ref="G31:G32"/>
    <mergeCell ref="H31:H32"/>
    <mergeCell ref="I31:I32"/>
    <mergeCell ref="J31:J32"/>
    <mergeCell ref="AY29:AZ29"/>
    <mergeCell ref="BD29:BJ29"/>
    <mergeCell ref="BK29:BL29"/>
    <mergeCell ref="BM29:BN29"/>
    <mergeCell ref="AP30:AV30"/>
    <mergeCell ref="AW30:AX30"/>
    <mergeCell ref="AY30:AZ30"/>
    <mergeCell ref="BD30:BJ30"/>
    <mergeCell ref="BK30:BL30"/>
    <mergeCell ref="BM30:BN30"/>
    <mergeCell ref="AY39:AZ39"/>
    <mergeCell ref="BA39:BB43"/>
    <mergeCell ref="BD39:BJ39"/>
    <mergeCell ref="BK39:BL39"/>
    <mergeCell ref="BM39:BN39"/>
    <mergeCell ref="BK31:BL31"/>
    <mergeCell ref="BM31:BN31"/>
    <mergeCell ref="P33:AK33"/>
    <mergeCell ref="AW33:AX33"/>
    <mergeCell ref="P36:AK37"/>
    <mergeCell ref="AP36:AV36"/>
    <mergeCell ref="AW36:AX36"/>
    <mergeCell ref="AB31:AK32"/>
    <mergeCell ref="AP31:AV31"/>
    <mergeCell ref="AW31:AX31"/>
    <mergeCell ref="AY31:AZ31"/>
    <mergeCell ref="BD31:BJ31"/>
    <mergeCell ref="P29:AA32"/>
    <mergeCell ref="AB29:AK30"/>
    <mergeCell ref="AY32:AZ32"/>
    <mergeCell ref="BA32:BB38"/>
    <mergeCell ref="BD32:BJ32"/>
    <mergeCell ref="BK32:BL32"/>
    <mergeCell ref="BM32:BN32"/>
    <mergeCell ref="AY33:AZ33"/>
    <mergeCell ref="BD33:BJ33"/>
    <mergeCell ref="BK33:BL33"/>
    <mergeCell ref="BM33:BN33"/>
    <mergeCell ref="BM37:BN37"/>
    <mergeCell ref="AY38:AZ38"/>
    <mergeCell ref="BD38:BJ38"/>
    <mergeCell ref="BK38:BL38"/>
    <mergeCell ref="BM38:BN38"/>
    <mergeCell ref="E34:O35"/>
    <mergeCell ref="P34:AK35"/>
    <mergeCell ref="AO34:AO42"/>
    <mergeCell ref="AP34:AV34"/>
    <mergeCell ref="AW34:AX34"/>
    <mergeCell ref="AY34:AZ34"/>
    <mergeCell ref="BD34:BJ34"/>
    <mergeCell ref="BK34:BL34"/>
    <mergeCell ref="BM34:BN34"/>
    <mergeCell ref="AP35:AV35"/>
    <mergeCell ref="AW35:AX35"/>
    <mergeCell ref="AY35:AZ35"/>
    <mergeCell ref="BD35:BJ35"/>
    <mergeCell ref="BK35:BL35"/>
    <mergeCell ref="BM35:BN35"/>
    <mergeCell ref="AY36:AZ36"/>
    <mergeCell ref="BD36:BJ36"/>
    <mergeCell ref="BK36:BL36"/>
    <mergeCell ref="BM36:BN36"/>
    <mergeCell ref="AP37:AV37"/>
    <mergeCell ref="AW37:AX37"/>
    <mergeCell ref="AY37:AZ37"/>
    <mergeCell ref="BD37:BJ37"/>
    <mergeCell ref="BK37:BL37"/>
    <mergeCell ref="A38:B43"/>
    <mergeCell ref="C38:C41"/>
    <mergeCell ref="D38:D39"/>
    <mergeCell ref="E38:E39"/>
    <mergeCell ref="F38:F39"/>
    <mergeCell ref="G38:G39"/>
    <mergeCell ref="C42:D43"/>
    <mergeCell ref="E42:E43"/>
    <mergeCell ref="F42:F43"/>
    <mergeCell ref="G42:G43"/>
    <mergeCell ref="D40:D41"/>
    <mergeCell ref="E40:E41"/>
    <mergeCell ref="F40:F41"/>
    <mergeCell ref="G40:G41"/>
    <mergeCell ref="H38:H39"/>
    <mergeCell ref="I38:I39"/>
    <mergeCell ref="J38:J39"/>
    <mergeCell ref="K38:P43"/>
    <mergeCell ref="Q38:X39"/>
    <mergeCell ref="Y38:AC43"/>
    <mergeCell ref="H42:H43"/>
    <mergeCell ref="I42:I43"/>
    <mergeCell ref="J42:J43"/>
    <mergeCell ref="Q42:X43"/>
    <mergeCell ref="H40:H41"/>
    <mergeCell ref="I40:I41"/>
    <mergeCell ref="J40:J41"/>
    <mergeCell ref="Q40:S41"/>
    <mergeCell ref="T40:T41"/>
    <mergeCell ref="AD38:AK39"/>
    <mergeCell ref="AP38:AV38"/>
    <mergeCell ref="AW38:AX38"/>
    <mergeCell ref="U40:U41"/>
    <mergeCell ref="V40:V41"/>
    <mergeCell ref="W40:W41"/>
    <mergeCell ref="X40:X41"/>
    <mergeCell ref="AD40:AF41"/>
    <mergeCell ref="AG40:AG41"/>
    <mergeCell ref="AH40:AH41"/>
    <mergeCell ref="AP39:AV39"/>
    <mergeCell ref="AW39:AX39"/>
    <mergeCell ref="AW41:AX41"/>
    <mergeCell ref="AI40:AI41"/>
    <mergeCell ref="AJ40:AJ41"/>
    <mergeCell ref="AK40:AK41"/>
    <mergeCell ref="AW40:AX40"/>
    <mergeCell ref="AM29:AN42"/>
    <mergeCell ref="AO29:AO33"/>
    <mergeCell ref="AP32:AV32"/>
    <mergeCell ref="AW32:AX32"/>
    <mergeCell ref="AP33:AV33"/>
    <mergeCell ref="AY40:AZ40"/>
    <mergeCell ref="BD40:BJ40"/>
    <mergeCell ref="AP40:AV40"/>
    <mergeCell ref="BK40:BL40"/>
    <mergeCell ref="BM40:BN40"/>
    <mergeCell ref="AP41:AV41"/>
    <mergeCell ref="BD41:BJ41"/>
    <mergeCell ref="BK41:BL41"/>
    <mergeCell ref="BM41:BN41"/>
    <mergeCell ref="BD42:BJ42"/>
    <mergeCell ref="BK42:BL42"/>
    <mergeCell ref="BM42:BN42"/>
    <mergeCell ref="AM43:AN47"/>
    <mergeCell ref="AO43:AO47"/>
    <mergeCell ref="AP43:AV43"/>
    <mergeCell ref="AW43:AX43"/>
    <mergeCell ref="AY43:AZ43"/>
    <mergeCell ref="BD43:BJ43"/>
    <mergeCell ref="BK43:BL43"/>
    <mergeCell ref="BM43:BN43"/>
    <mergeCell ref="AP46:AV46"/>
    <mergeCell ref="AW46:AX46"/>
    <mergeCell ref="AP42:AV42"/>
    <mergeCell ref="BD45:BJ45"/>
    <mergeCell ref="BK45:BL45"/>
    <mergeCell ref="BM45:BN45"/>
    <mergeCell ref="BK44:BL44"/>
    <mergeCell ref="AB46:AD47"/>
    <mergeCell ref="AE46:AF47"/>
    <mergeCell ref="AG46:AG47"/>
    <mergeCell ref="AH46:AH47"/>
    <mergeCell ref="AI46:AI47"/>
    <mergeCell ref="AJ46:AJ47"/>
    <mergeCell ref="Q46:S47"/>
    <mergeCell ref="AY41:AZ41"/>
    <mergeCell ref="AW44:AX44"/>
    <mergeCell ref="AY44:AZ44"/>
    <mergeCell ref="AP45:AV45"/>
    <mergeCell ref="AW45:AX45"/>
    <mergeCell ref="AY45:AZ45"/>
    <mergeCell ref="AD42:AK43"/>
    <mergeCell ref="AW42:AX42"/>
    <mergeCell ref="AY42:AZ42"/>
    <mergeCell ref="AK46:AK47"/>
    <mergeCell ref="Z57:Z59"/>
    <mergeCell ref="AA57:AA59"/>
    <mergeCell ref="A56:K56"/>
    <mergeCell ref="BN48:BN50"/>
    <mergeCell ref="BC49:BD50"/>
    <mergeCell ref="BM47:BN47"/>
    <mergeCell ref="AP47:AV47"/>
    <mergeCell ref="AW47:AX47"/>
    <mergeCell ref="AY47:AZ47"/>
    <mergeCell ref="BD47:BJ47"/>
    <mergeCell ref="BK47:BL47"/>
    <mergeCell ref="BA44:BB47"/>
    <mergeCell ref="BD44:BJ44"/>
    <mergeCell ref="BM44:BN44"/>
    <mergeCell ref="AY46:AZ46"/>
    <mergeCell ref="BD46:BJ46"/>
    <mergeCell ref="BK46:BL46"/>
    <mergeCell ref="BM46:BN46"/>
    <mergeCell ref="AV48:AV50"/>
    <mergeCell ref="A50:D55"/>
    <mergeCell ref="BA48:BA50"/>
    <mergeCell ref="BB48:BB50"/>
    <mergeCell ref="BC48:BI48"/>
    <mergeCell ref="W46:AA47"/>
    <mergeCell ref="A57:A59"/>
    <mergeCell ref="B57:K59"/>
    <mergeCell ref="L57:W59"/>
    <mergeCell ref="X57:Y59"/>
    <mergeCell ref="S11:V11"/>
    <mergeCell ref="AB57:AB59"/>
    <mergeCell ref="AC57:AC59"/>
    <mergeCell ref="AD57:AD59"/>
    <mergeCell ref="E50:AK55"/>
    <mergeCell ref="A48:D49"/>
    <mergeCell ref="E48:AK49"/>
    <mergeCell ref="A44:D47"/>
    <mergeCell ref="E44:H47"/>
    <mergeCell ref="I44:J45"/>
    <mergeCell ref="K44:P45"/>
    <mergeCell ref="Q44:S45"/>
    <mergeCell ref="T44:V45"/>
    <mergeCell ref="W44:AA45"/>
    <mergeCell ref="AB44:AD45"/>
    <mergeCell ref="AE44:AK45"/>
    <mergeCell ref="I46:J47"/>
    <mergeCell ref="K46:P47"/>
    <mergeCell ref="T46:V47"/>
    <mergeCell ref="AE57:AK59"/>
    <mergeCell ref="BQ6:BQ43"/>
    <mergeCell ref="BP6:BP42"/>
    <mergeCell ref="L56:W56"/>
    <mergeCell ref="X56:AK56"/>
    <mergeCell ref="BJ48:BJ50"/>
    <mergeCell ref="A1:E1"/>
    <mergeCell ref="W13:AI14"/>
    <mergeCell ref="W15:AK16"/>
    <mergeCell ref="BH49:BI50"/>
    <mergeCell ref="AO49:AP50"/>
    <mergeCell ref="AQ49:AQ50"/>
    <mergeCell ref="AW48:AY50"/>
    <mergeCell ref="AZ48:AZ50"/>
    <mergeCell ref="BE49:BE50"/>
    <mergeCell ref="BF49:BF50"/>
    <mergeCell ref="BG49:BG50"/>
    <mergeCell ref="AR49:AR50"/>
    <mergeCell ref="AS49:AS50"/>
    <mergeCell ref="AT49:AU50"/>
    <mergeCell ref="AM48:AM50"/>
    <mergeCell ref="AN48:AN50"/>
    <mergeCell ref="AO48:AU48"/>
    <mergeCell ref="BK48:BM50"/>
    <mergeCell ref="AP44:AV44"/>
  </mergeCells>
  <phoneticPr fontId="10"/>
  <dataValidations count="2">
    <dataValidation imeMode="off" allowBlank="1" showInputMessage="1" showErrorMessage="1" sqref="P24:P25 N24:N25 L24:L25 H25 F25 D25 G31:G33 I31:I33 K31:K33 S32 U32 W32 AE32 AG32 AI32 AI35 AG35 AE35 M34:Q35 W34:AA35" xr:uid="{00000000-0002-0000-1000-000000000000}"/>
    <dataValidation imeMode="hiragana" allowBlank="1" showInputMessage="1" showErrorMessage="1" sqref="AU1:BB4 BL1:BR5" xr:uid="{00000000-0002-0000-1000-000001000000}"/>
  </dataValidations>
  <printOptions horizontalCentered="1" verticalCentered="1"/>
  <pageMargins left="0.70866141732283472" right="0.70866141732283472" top="0.74803149606299213" bottom="0.74803149606299213" header="0.31496062992125984" footer="0.31496062992125984"/>
  <pageSetup paperSize="8" scale="92" orientation="landscape"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E91"/>
  <sheetViews>
    <sheetView zoomScaleNormal="100" workbookViewId="0">
      <selection sqref="A1:C1"/>
    </sheetView>
  </sheetViews>
  <sheetFormatPr defaultRowHeight="12"/>
  <cols>
    <col min="1" max="1" width="5" style="34" customWidth="1"/>
    <col min="2" max="2" width="8.28515625" style="34" customWidth="1"/>
    <col min="3" max="3" width="4.7109375" style="34" customWidth="1"/>
    <col min="4" max="4" width="7.7109375" style="34" customWidth="1"/>
    <col min="5" max="5" width="16.42578125" style="34" customWidth="1"/>
    <col min="6" max="6" width="12.28515625" style="34" customWidth="1"/>
    <col min="7" max="7" width="5.85546875" style="34" customWidth="1"/>
    <col min="8" max="12" width="2.42578125" style="34" customWidth="1"/>
    <col min="13" max="13" width="13.85546875" style="34" customWidth="1"/>
    <col min="14" max="14" width="11.140625" style="34" customWidth="1"/>
    <col min="15" max="15" width="2.7109375" style="34" customWidth="1"/>
    <col min="16" max="16" width="17.42578125" style="34" customWidth="1"/>
    <col min="17" max="17" width="23.5703125" style="33" customWidth="1"/>
    <col min="18" max="19" width="5.85546875" style="33" customWidth="1"/>
    <col min="20" max="27" width="5.85546875" style="34" customWidth="1"/>
    <col min="28" max="28" width="6" style="57" customWidth="1"/>
    <col min="29" max="29" width="16.85546875" style="34" customWidth="1"/>
    <col min="30" max="30" width="2.7109375" style="34" customWidth="1"/>
    <col min="31" max="31" width="23.42578125" style="34" customWidth="1"/>
    <col min="32" max="16384" width="9.140625" style="34"/>
  </cols>
  <sheetData>
    <row r="1" spans="1:31" ht="13.5" customHeight="1">
      <c r="A1" s="854" t="s">
        <v>730</v>
      </c>
      <c r="B1" s="855"/>
      <c r="C1" s="856"/>
      <c r="D1" s="24"/>
      <c r="E1" s="24"/>
      <c r="F1" s="24"/>
      <c r="G1" s="24"/>
      <c r="H1" s="24"/>
      <c r="I1" s="24"/>
      <c r="J1" s="24"/>
      <c r="K1" s="24"/>
      <c r="L1" s="24"/>
      <c r="M1" s="1826" t="str">
        <f>IF(初期入力!G2="",IF(初期入力!G1="","令和　 年　 月　 日",初期入力!G1),初期入力!G2)</f>
        <v>令和　 年　 月　 日</v>
      </c>
      <c r="N1" s="1826"/>
      <c r="O1" s="1826"/>
      <c r="P1" s="46"/>
      <c r="Q1" s="24"/>
      <c r="R1" s="24"/>
      <c r="S1" s="24"/>
      <c r="T1" s="24"/>
      <c r="U1" s="24"/>
      <c r="V1" s="24"/>
      <c r="W1" s="24"/>
      <c r="X1" s="24"/>
      <c r="Y1" s="24"/>
      <c r="Z1" s="24"/>
      <c r="AA1" s="24"/>
      <c r="AB1" s="24"/>
      <c r="AC1" s="24"/>
    </row>
    <row r="2" spans="1:31" ht="13.5" customHeight="1">
      <c r="A2" s="24"/>
      <c r="B2" s="24"/>
      <c r="C2" s="24"/>
      <c r="D2" s="24"/>
      <c r="E2" s="24"/>
      <c r="F2" s="24"/>
      <c r="G2" s="24"/>
      <c r="H2" s="24"/>
      <c r="I2" s="24"/>
      <c r="J2" s="24"/>
      <c r="K2" s="24"/>
      <c r="L2" s="24"/>
      <c r="M2" s="24"/>
      <c r="N2" s="24"/>
      <c r="O2" s="24"/>
      <c r="P2" s="24"/>
      <c r="Q2" s="1810" t="s">
        <v>289</v>
      </c>
      <c r="R2" s="24"/>
      <c r="S2" s="24"/>
      <c r="T2" s="24"/>
      <c r="U2" s="24"/>
      <c r="V2" s="24"/>
      <c r="W2" s="24"/>
      <c r="X2" s="24"/>
      <c r="Y2" s="24"/>
      <c r="Z2" s="24"/>
      <c r="AA2" s="24"/>
      <c r="AB2" s="24"/>
      <c r="AC2" s="24"/>
    </row>
    <row r="3" spans="1:31" ht="13.5" customHeight="1">
      <c r="A3" s="24"/>
      <c r="B3" s="24"/>
      <c r="C3" s="24"/>
      <c r="D3" s="24"/>
      <c r="E3" s="24"/>
      <c r="F3" s="24"/>
      <c r="G3" s="24"/>
      <c r="H3" s="24"/>
      <c r="I3" s="24"/>
      <c r="J3" s="24"/>
      <c r="K3" s="24"/>
      <c r="L3" s="24"/>
      <c r="M3" s="24"/>
      <c r="N3" s="24"/>
      <c r="O3" s="24"/>
      <c r="P3" s="24"/>
      <c r="Q3" s="1810"/>
      <c r="R3" s="24"/>
      <c r="S3" s="24"/>
      <c r="T3" s="24"/>
      <c r="U3" s="24"/>
      <c r="V3" s="24"/>
      <c r="W3" s="24"/>
      <c r="X3" s="24"/>
      <c r="Y3" s="24"/>
      <c r="Z3" s="24"/>
      <c r="AA3" s="24"/>
      <c r="AB3" s="24"/>
      <c r="AC3" s="24"/>
      <c r="AD3" s="28"/>
    </row>
    <row r="4" spans="1:31" ht="13.5" customHeight="1">
      <c r="A4" s="24"/>
      <c r="B4" s="24"/>
      <c r="C4" s="24"/>
      <c r="D4" s="24"/>
      <c r="E4" s="24"/>
      <c r="F4" s="1797" t="s">
        <v>567</v>
      </c>
      <c r="G4" s="1797"/>
      <c r="H4" s="1797"/>
      <c r="I4" s="1797"/>
      <c r="J4" s="1797"/>
      <c r="K4" s="24"/>
      <c r="L4" s="24"/>
      <c r="M4" s="24"/>
      <c r="N4" s="24"/>
      <c r="O4" s="24"/>
      <c r="P4" s="24"/>
      <c r="Q4" s="24"/>
      <c r="R4" s="24"/>
      <c r="S4" s="24"/>
      <c r="T4" s="24"/>
      <c r="U4" s="24"/>
      <c r="V4" s="24"/>
      <c r="W4" s="234" t="s">
        <v>568</v>
      </c>
      <c r="X4" s="1829" t="s">
        <v>284</v>
      </c>
      <c r="Y4" s="1829"/>
      <c r="Z4" s="58" t="s">
        <v>357</v>
      </c>
      <c r="AA4" s="58" t="s">
        <v>472</v>
      </c>
      <c r="AB4" s="47"/>
      <c r="AC4" s="47"/>
      <c r="AD4" s="28"/>
      <c r="AE4" s="28"/>
    </row>
    <row r="5" spans="1:31" ht="13.5" customHeight="1">
      <c r="A5" s="24"/>
      <c r="B5" s="24"/>
      <c r="C5" s="1830" t="s">
        <v>569</v>
      </c>
      <c r="D5" s="1830"/>
      <c r="E5" s="1830"/>
      <c r="F5" s="1797"/>
      <c r="G5" s="1797"/>
      <c r="H5" s="1797"/>
      <c r="I5" s="1797"/>
      <c r="J5" s="1797"/>
      <c r="K5" s="1831" t="s">
        <v>293</v>
      </c>
      <c r="L5" s="1831"/>
      <c r="M5" s="1803" t="s">
        <v>294</v>
      </c>
      <c r="N5" s="24"/>
      <c r="O5" s="24"/>
      <c r="P5" s="24"/>
      <c r="Q5" s="1832" t="s">
        <v>570</v>
      </c>
      <c r="R5" s="1833"/>
      <c r="S5" s="1833"/>
      <c r="T5" s="1833"/>
      <c r="U5" s="1833"/>
      <c r="V5" s="1833"/>
      <c r="W5" s="1833"/>
      <c r="X5" s="1833"/>
      <c r="Y5" s="1833"/>
      <c r="Z5" s="1833"/>
      <c r="AA5" s="1834"/>
      <c r="AB5" s="48"/>
      <c r="AC5" s="49" t="s">
        <v>622</v>
      </c>
      <c r="AD5" s="43"/>
      <c r="AE5" s="28"/>
    </row>
    <row r="6" spans="1:31" ht="13.5" customHeight="1">
      <c r="A6" s="24"/>
      <c r="B6" s="24"/>
      <c r="C6" s="1830"/>
      <c r="D6" s="1830"/>
      <c r="E6" s="1830"/>
      <c r="F6" s="1797" t="s">
        <v>571</v>
      </c>
      <c r="G6" s="1797"/>
      <c r="H6" s="1797"/>
      <c r="I6" s="1797"/>
      <c r="J6" s="1797"/>
      <c r="K6" s="1831"/>
      <c r="L6" s="1831"/>
      <c r="M6" s="1803"/>
      <c r="N6" s="24"/>
      <c r="O6" s="24"/>
      <c r="P6" s="24"/>
      <c r="Q6" s="1835"/>
      <c r="R6" s="1836"/>
      <c r="S6" s="1836"/>
      <c r="T6" s="1836"/>
      <c r="U6" s="1836"/>
      <c r="V6" s="1836"/>
      <c r="W6" s="1836"/>
      <c r="X6" s="1836"/>
      <c r="Y6" s="1836"/>
      <c r="Z6" s="1836"/>
      <c r="AA6" s="1837"/>
      <c r="AB6" s="50" t="s">
        <v>573</v>
      </c>
      <c r="AC6" s="51" t="s">
        <v>574</v>
      </c>
      <c r="AD6" s="43"/>
      <c r="AE6" s="43"/>
    </row>
    <row r="7" spans="1:31" ht="13.5" customHeight="1">
      <c r="A7" s="24"/>
      <c r="B7" s="24"/>
      <c r="C7" s="24"/>
      <c r="D7" s="24"/>
      <c r="E7" s="24"/>
      <c r="F7" s="1797"/>
      <c r="G7" s="1797"/>
      <c r="H7" s="1797"/>
      <c r="I7" s="1797"/>
      <c r="J7" s="1797"/>
      <c r="K7" s="24"/>
      <c r="L7" s="24"/>
      <c r="M7" s="29"/>
      <c r="N7" s="24"/>
      <c r="O7" s="24"/>
      <c r="P7" s="24"/>
      <c r="Q7" s="181" t="s">
        <v>572</v>
      </c>
      <c r="R7" s="1838">
        <v>1</v>
      </c>
      <c r="S7" s="1838">
        <v>2</v>
      </c>
      <c r="T7" s="1838">
        <v>3</v>
      </c>
      <c r="U7" s="1838">
        <v>4</v>
      </c>
      <c r="V7" s="1838">
        <v>5</v>
      </c>
      <c r="W7" s="1838">
        <v>6</v>
      </c>
      <c r="X7" s="1838">
        <v>7</v>
      </c>
      <c r="Y7" s="1838">
        <v>8</v>
      </c>
      <c r="Z7" s="1838">
        <v>9</v>
      </c>
      <c r="AA7" s="1838">
        <v>10</v>
      </c>
      <c r="AB7" s="50" t="s">
        <v>576</v>
      </c>
      <c r="AC7" s="51" t="s">
        <v>577</v>
      </c>
      <c r="AD7" s="43"/>
      <c r="AE7" s="43"/>
    </row>
    <row r="8" spans="1:31" ht="13.5" customHeight="1">
      <c r="A8" s="24"/>
      <c r="B8" s="24"/>
      <c r="C8" s="24"/>
      <c r="D8" s="24"/>
      <c r="E8" s="24"/>
      <c r="F8" s="24"/>
      <c r="G8" s="24"/>
      <c r="H8" s="24"/>
      <c r="I8" s="24"/>
      <c r="J8" s="24"/>
      <c r="K8" s="24"/>
      <c r="L8" s="24"/>
      <c r="M8" s="24"/>
      <c r="N8" s="24"/>
      <c r="O8" s="24"/>
      <c r="P8" s="24"/>
      <c r="Q8" s="184" t="s">
        <v>575</v>
      </c>
      <c r="R8" s="1670"/>
      <c r="S8" s="1670"/>
      <c r="T8" s="1670"/>
      <c r="U8" s="1670"/>
      <c r="V8" s="1670"/>
      <c r="W8" s="1670"/>
      <c r="X8" s="1670"/>
      <c r="Y8" s="1670"/>
      <c r="Z8" s="1670"/>
      <c r="AA8" s="1670"/>
      <c r="AB8" s="50" t="s">
        <v>579</v>
      </c>
      <c r="AC8" s="51" t="s">
        <v>580</v>
      </c>
      <c r="AD8" s="43"/>
      <c r="AE8" s="43"/>
    </row>
    <row r="9" spans="1:31" ht="13.5" customHeight="1">
      <c r="A9" s="22"/>
      <c r="B9" s="22"/>
      <c r="C9" s="1821" t="str">
        <f>初期入力!B1&amp;""</f>
        <v>現場</v>
      </c>
      <c r="D9" s="1821"/>
      <c r="E9" s="1821"/>
      <c r="F9" s="22"/>
      <c r="G9" s="1840" t="s">
        <v>302</v>
      </c>
      <c r="H9" s="1840"/>
      <c r="I9" s="1840"/>
      <c r="J9" s="1840"/>
      <c r="K9" s="1880" t="str">
        <f>初期入力!F5&amp;""</f>
        <v/>
      </c>
      <c r="L9" s="1880"/>
      <c r="M9" s="1880"/>
      <c r="N9" s="1880"/>
      <c r="O9" s="1880"/>
      <c r="P9" s="24"/>
      <c r="Q9" s="1841" t="s">
        <v>578</v>
      </c>
      <c r="R9" s="1839"/>
      <c r="S9" s="1839"/>
      <c r="T9" s="1839"/>
      <c r="U9" s="1839"/>
      <c r="V9" s="1839"/>
      <c r="W9" s="1839"/>
      <c r="X9" s="1839"/>
      <c r="Y9" s="1839"/>
      <c r="Z9" s="1839"/>
      <c r="AA9" s="1839"/>
      <c r="AB9" s="50" t="s">
        <v>582</v>
      </c>
      <c r="AC9" s="51" t="s">
        <v>583</v>
      </c>
      <c r="AD9" s="43"/>
      <c r="AE9" s="43"/>
    </row>
    <row r="10" spans="1:31" ht="13.5" customHeight="1">
      <c r="A10" s="1840" t="s">
        <v>89</v>
      </c>
      <c r="B10" s="1840"/>
      <c r="C10" s="901"/>
      <c r="D10" s="901"/>
      <c r="E10" s="901"/>
      <c r="F10" s="22"/>
      <c r="G10" s="1840"/>
      <c r="H10" s="1840"/>
      <c r="I10" s="1840"/>
      <c r="J10" s="1840"/>
      <c r="K10" s="694"/>
      <c r="L10" s="694"/>
      <c r="M10" s="694"/>
      <c r="N10" s="694"/>
      <c r="O10" s="694"/>
      <c r="P10" s="24"/>
      <c r="Q10" s="1841"/>
      <c r="R10" s="1839"/>
      <c r="S10" s="1839"/>
      <c r="T10" s="1839"/>
      <c r="U10" s="1839"/>
      <c r="V10" s="1839"/>
      <c r="W10" s="1839"/>
      <c r="X10" s="1839"/>
      <c r="Y10" s="1376"/>
      <c r="Z10" s="1839"/>
      <c r="AA10" s="1839"/>
      <c r="AB10" s="50" t="s">
        <v>585</v>
      </c>
      <c r="AC10" s="51" t="s">
        <v>586</v>
      </c>
      <c r="AD10" s="43"/>
      <c r="AE10" s="43"/>
    </row>
    <row r="11" spans="1:31" ht="13.5" customHeight="1">
      <c r="A11" s="22"/>
      <c r="B11" s="22"/>
      <c r="C11" s="22"/>
      <c r="D11" s="22"/>
      <c r="E11" s="22"/>
      <c r="F11" s="22"/>
      <c r="G11" s="975" t="s">
        <v>309</v>
      </c>
      <c r="H11" s="975"/>
      <c r="I11" s="975"/>
      <c r="J11" s="975"/>
      <c r="K11" s="693" t="str">
        <f>IF(初期入力!H1=1,初期入力!F5,IF(初期入力!H1=2,初期入力!G5,IF(初期入力!H1=3,初期入力!H5,IF(初期入力!H1=4,初期入力!I5,""))))&amp;""</f>
        <v/>
      </c>
      <c r="L11" s="693"/>
      <c r="M11" s="693"/>
      <c r="N11" s="693"/>
      <c r="O11" s="693"/>
      <c r="P11" s="24"/>
      <c r="Q11" s="1841" t="s">
        <v>584</v>
      </c>
      <c r="R11" s="1839"/>
      <c r="S11" s="1839"/>
      <c r="T11" s="1839"/>
      <c r="U11" s="1839"/>
      <c r="V11" s="1839"/>
      <c r="W11" s="1839"/>
      <c r="X11" s="1839"/>
      <c r="Y11" s="1839"/>
      <c r="Z11" s="1839"/>
      <c r="AA11" s="1839"/>
      <c r="AB11" s="50" t="s">
        <v>587</v>
      </c>
      <c r="AC11" s="51" t="s">
        <v>588</v>
      </c>
      <c r="AD11" s="43"/>
      <c r="AE11" s="43"/>
    </row>
    <row r="12" spans="1:31" ht="13.5" customHeight="1">
      <c r="A12" s="1840" t="s">
        <v>645</v>
      </c>
      <c r="B12" s="1840"/>
      <c r="C12" s="1842" t="str">
        <f>初期入力!E33&amp;""</f>
        <v/>
      </c>
      <c r="D12" s="1842"/>
      <c r="E12" s="1842"/>
      <c r="F12" s="52" t="s">
        <v>242</v>
      </c>
      <c r="G12" s="53" t="s">
        <v>316</v>
      </c>
      <c r="H12" s="478" t="str">
        <f>IF(初期入力!H1=1,"",初期入力!H1)&amp;""</f>
        <v/>
      </c>
      <c r="I12" s="53" t="s">
        <v>287</v>
      </c>
      <c r="J12" s="53" t="s">
        <v>274</v>
      </c>
      <c r="K12" s="694"/>
      <c r="L12" s="694"/>
      <c r="M12" s="694"/>
      <c r="N12" s="694"/>
      <c r="O12" s="694"/>
      <c r="P12" s="24"/>
      <c r="Q12" s="1841"/>
      <c r="R12" s="1839"/>
      <c r="S12" s="1839"/>
      <c r="T12" s="1839"/>
      <c r="U12" s="1839"/>
      <c r="V12" s="1839"/>
      <c r="W12" s="1839"/>
      <c r="X12" s="1839"/>
      <c r="Y12" s="1839"/>
      <c r="Z12" s="1839"/>
      <c r="AA12" s="1839"/>
      <c r="AB12" s="50" t="s">
        <v>590</v>
      </c>
      <c r="AC12" s="51" t="s">
        <v>591</v>
      </c>
      <c r="AD12" s="43"/>
      <c r="AE12" s="43"/>
    </row>
    <row r="13" spans="1:31" ht="13.5" customHeight="1">
      <c r="A13" s="22"/>
      <c r="B13" s="22"/>
      <c r="C13" s="22"/>
      <c r="D13" s="22"/>
      <c r="E13" s="22"/>
      <c r="F13" s="22"/>
      <c r="G13" s="1847" t="s">
        <v>143</v>
      </c>
      <c r="H13" s="1847"/>
      <c r="I13" s="1847"/>
      <c r="J13" s="1847"/>
      <c r="K13" s="1843"/>
      <c r="L13" s="1843"/>
      <c r="M13" s="1843"/>
      <c r="N13" s="1843"/>
      <c r="O13" s="22"/>
      <c r="P13" s="24"/>
      <c r="Q13" s="1841" t="s">
        <v>589</v>
      </c>
      <c r="R13" s="1839"/>
      <c r="S13" s="1839"/>
      <c r="T13" s="1839"/>
      <c r="U13" s="1839"/>
      <c r="V13" s="1839"/>
      <c r="W13" s="1839"/>
      <c r="X13" s="1839"/>
      <c r="Y13" s="1839"/>
      <c r="Z13" s="1839"/>
      <c r="AA13" s="1839"/>
      <c r="AB13" s="50" t="s">
        <v>592</v>
      </c>
      <c r="AC13" s="51" t="s">
        <v>593</v>
      </c>
      <c r="AD13" s="43"/>
      <c r="AE13" s="43"/>
    </row>
    <row r="14" spans="1:31" ht="13.5" customHeight="1">
      <c r="A14" s="22"/>
      <c r="B14" s="22"/>
      <c r="C14" s="22"/>
      <c r="D14" s="22"/>
      <c r="E14" s="22"/>
      <c r="F14" s="22"/>
      <c r="G14" s="1847"/>
      <c r="H14" s="1847"/>
      <c r="I14" s="1847"/>
      <c r="J14" s="1847"/>
      <c r="K14" s="1844"/>
      <c r="L14" s="1844"/>
      <c r="M14" s="1844"/>
      <c r="N14" s="1844"/>
      <c r="O14" s="96" t="s">
        <v>90</v>
      </c>
      <c r="P14" s="24"/>
      <c r="Q14" s="1841"/>
      <c r="R14" s="1839"/>
      <c r="S14" s="1839"/>
      <c r="T14" s="1839"/>
      <c r="U14" s="1839"/>
      <c r="V14" s="1839"/>
      <c r="W14" s="1839"/>
      <c r="X14" s="1839"/>
      <c r="Y14" s="1839"/>
      <c r="Z14" s="1839"/>
      <c r="AA14" s="1839"/>
      <c r="AB14" s="50" t="s">
        <v>595</v>
      </c>
      <c r="AC14" s="51" t="s">
        <v>596</v>
      </c>
      <c r="AD14" s="43"/>
      <c r="AE14" s="43"/>
    </row>
    <row r="15" spans="1:31" ht="13.5" customHeight="1">
      <c r="A15" s="22"/>
      <c r="B15" s="22"/>
      <c r="C15" s="22"/>
      <c r="D15" s="22"/>
      <c r="E15" s="22"/>
      <c r="F15" s="22"/>
      <c r="G15" s="1848" t="s">
        <v>322</v>
      </c>
      <c r="H15" s="1848"/>
      <c r="I15" s="1848"/>
      <c r="J15" s="1848"/>
      <c r="K15" s="1843"/>
      <c r="L15" s="1843"/>
      <c r="M15" s="1843"/>
      <c r="N15" s="1843"/>
      <c r="O15" s="1845"/>
      <c r="P15" s="24"/>
      <c r="Q15" s="1841" t="s">
        <v>594</v>
      </c>
      <c r="R15" s="1839"/>
      <c r="S15" s="1839"/>
      <c r="T15" s="1839"/>
      <c r="U15" s="1839"/>
      <c r="V15" s="1839"/>
      <c r="W15" s="1839"/>
      <c r="X15" s="1839"/>
      <c r="Y15" s="1839"/>
      <c r="Z15" s="1839"/>
      <c r="AA15" s="1839"/>
      <c r="AB15" s="50" t="s">
        <v>597</v>
      </c>
      <c r="AC15" s="51" t="s">
        <v>598</v>
      </c>
      <c r="AD15" s="43"/>
      <c r="AE15" s="43"/>
    </row>
    <row r="16" spans="1:31" ht="13.5" customHeight="1">
      <c r="A16" s="22"/>
      <c r="B16" s="22"/>
      <c r="C16" s="22"/>
      <c r="D16" s="22"/>
      <c r="E16" s="22"/>
      <c r="F16" s="22"/>
      <c r="G16" s="1848"/>
      <c r="H16" s="1848"/>
      <c r="I16" s="1848"/>
      <c r="J16" s="1848"/>
      <c r="K16" s="1844"/>
      <c r="L16" s="1844"/>
      <c r="M16" s="1844"/>
      <c r="N16" s="1844"/>
      <c r="O16" s="1846"/>
      <c r="P16" s="24"/>
      <c r="Q16" s="1841"/>
      <c r="R16" s="1839"/>
      <c r="S16" s="1839"/>
      <c r="T16" s="1839"/>
      <c r="U16" s="1839"/>
      <c r="V16" s="1839"/>
      <c r="W16" s="1839"/>
      <c r="X16" s="1839"/>
      <c r="Y16" s="1839"/>
      <c r="Z16" s="1839"/>
      <c r="AA16" s="1839"/>
      <c r="AB16" s="50" t="s">
        <v>600</v>
      </c>
      <c r="AC16" s="51" t="s">
        <v>601</v>
      </c>
      <c r="AD16" s="43"/>
      <c r="AE16" s="43"/>
    </row>
    <row r="17" spans="1:31" ht="13.5" customHeight="1">
      <c r="A17" s="24"/>
      <c r="B17" s="24"/>
      <c r="C17" s="24"/>
      <c r="D17" s="24"/>
      <c r="E17" s="24"/>
      <c r="F17" s="24"/>
      <c r="G17" s="24"/>
      <c r="H17" s="24"/>
      <c r="I17" s="24"/>
      <c r="J17" s="24"/>
      <c r="K17" s="24"/>
      <c r="L17" s="24"/>
      <c r="M17" s="24"/>
      <c r="N17" s="24"/>
      <c r="O17" s="24"/>
      <c r="P17" s="24"/>
      <c r="Q17" s="1841" t="s">
        <v>599</v>
      </c>
      <c r="R17" s="1839"/>
      <c r="S17" s="1839"/>
      <c r="T17" s="1839"/>
      <c r="U17" s="1839"/>
      <c r="V17" s="1839"/>
      <c r="W17" s="1839"/>
      <c r="X17" s="1839"/>
      <c r="Y17" s="1839"/>
      <c r="Z17" s="1839"/>
      <c r="AA17" s="1839"/>
      <c r="AB17" s="50" t="s">
        <v>602</v>
      </c>
      <c r="AC17" s="51" t="s">
        <v>603</v>
      </c>
      <c r="AD17" s="43"/>
      <c r="AE17" s="43"/>
    </row>
    <row r="18" spans="1:31" ht="13.5" customHeight="1">
      <c r="A18" s="24"/>
      <c r="B18" s="24"/>
      <c r="C18" s="24"/>
      <c r="D18" s="24"/>
      <c r="E18" s="24"/>
      <c r="F18" s="24"/>
      <c r="G18" s="24"/>
      <c r="H18" s="24"/>
      <c r="I18" s="24"/>
      <c r="J18" s="24"/>
      <c r="K18" s="24"/>
      <c r="L18" s="24"/>
      <c r="M18" s="24"/>
      <c r="N18" s="24"/>
      <c r="O18" s="24"/>
      <c r="P18" s="24"/>
      <c r="Q18" s="1841"/>
      <c r="R18" s="1839"/>
      <c r="S18" s="1839"/>
      <c r="T18" s="1839"/>
      <c r="U18" s="1839"/>
      <c r="V18" s="1839"/>
      <c r="W18" s="1839"/>
      <c r="X18" s="1839"/>
      <c r="Y18" s="1839"/>
      <c r="Z18" s="1839"/>
      <c r="AA18" s="1839"/>
      <c r="AB18" s="50" t="s">
        <v>606</v>
      </c>
      <c r="AC18" s="51" t="s">
        <v>607</v>
      </c>
      <c r="AD18" s="43"/>
      <c r="AE18" s="43"/>
    </row>
    <row r="19" spans="1:31" ht="13.5" customHeight="1">
      <c r="A19" s="1849" t="s">
        <v>604</v>
      </c>
      <c r="B19" s="1849"/>
      <c r="C19" s="1849"/>
      <c r="D19" s="1849"/>
      <c r="E19" s="1849"/>
      <c r="F19" s="1849"/>
      <c r="G19" s="1849"/>
      <c r="H19" s="1849"/>
      <c r="I19" s="1849"/>
      <c r="J19" s="1849"/>
      <c r="K19" s="1849"/>
      <c r="L19" s="1849"/>
      <c r="M19" s="1849"/>
      <c r="N19" s="1849"/>
      <c r="O19" s="1849"/>
      <c r="P19" s="24"/>
      <c r="Q19" s="1841" t="s">
        <v>605</v>
      </c>
      <c r="R19" s="1839"/>
      <c r="S19" s="1839"/>
      <c r="T19" s="1839"/>
      <c r="U19" s="1839"/>
      <c r="V19" s="1839"/>
      <c r="W19" s="1839"/>
      <c r="X19" s="1839"/>
      <c r="Y19" s="1839"/>
      <c r="Z19" s="1839"/>
      <c r="AA19" s="1839"/>
      <c r="AB19" s="50" t="s">
        <v>608</v>
      </c>
      <c r="AC19" s="51" t="s">
        <v>609</v>
      </c>
      <c r="AD19" s="43"/>
      <c r="AE19" s="43"/>
    </row>
    <row r="20" spans="1:31" ht="13.5" customHeight="1">
      <c r="A20" s="1849"/>
      <c r="B20" s="1849"/>
      <c r="C20" s="1849"/>
      <c r="D20" s="1849"/>
      <c r="E20" s="1849"/>
      <c r="F20" s="1849"/>
      <c r="G20" s="1849"/>
      <c r="H20" s="1849"/>
      <c r="I20" s="1849"/>
      <c r="J20" s="1849"/>
      <c r="K20" s="1849"/>
      <c r="L20" s="1849"/>
      <c r="M20" s="1849"/>
      <c r="N20" s="1849"/>
      <c r="O20" s="1849"/>
      <c r="P20" s="24"/>
      <c r="Q20" s="1841"/>
      <c r="R20" s="1839"/>
      <c r="S20" s="1839"/>
      <c r="T20" s="1839"/>
      <c r="U20" s="1839"/>
      <c r="V20" s="1839"/>
      <c r="W20" s="1839"/>
      <c r="X20" s="1839"/>
      <c r="Y20" s="1839"/>
      <c r="Z20" s="1839"/>
      <c r="AA20" s="1839"/>
      <c r="AB20" s="50" t="s">
        <v>611</v>
      </c>
      <c r="AC20" s="51" t="s">
        <v>612</v>
      </c>
      <c r="AD20" s="43"/>
      <c r="AE20" s="43"/>
    </row>
    <row r="21" spans="1:31" ht="13.5" customHeight="1">
      <c r="A21" s="1849"/>
      <c r="B21" s="1849"/>
      <c r="C21" s="1849"/>
      <c r="D21" s="1849"/>
      <c r="E21" s="1849"/>
      <c r="F21" s="1849"/>
      <c r="G21" s="1849"/>
      <c r="H21" s="1849"/>
      <c r="I21" s="1849"/>
      <c r="J21" s="1849"/>
      <c r="K21" s="1849"/>
      <c r="L21" s="1849"/>
      <c r="M21" s="1849"/>
      <c r="N21" s="1849"/>
      <c r="O21" s="1849"/>
      <c r="P21" s="24"/>
      <c r="Q21" s="1841" t="s">
        <v>610</v>
      </c>
      <c r="R21" s="1839"/>
      <c r="S21" s="1839"/>
      <c r="T21" s="1839"/>
      <c r="U21" s="1839"/>
      <c r="V21" s="1839"/>
      <c r="W21" s="1839"/>
      <c r="X21" s="1839"/>
      <c r="Y21" s="1839"/>
      <c r="Z21" s="1839"/>
      <c r="AA21" s="1839"/>
      <c r="AB21" s="50" t="s">
        <v>613</v>
      </c>
      <c r="AC21" s="51" t="s">
        <v>614</v>
      </c>
      <c r="AD21" s="43"/>
      <c r="AE21" s="43"/>
    </row>
    <row r="22" spans="1:31" ht="13.5" customHeight="1">
      <c r="A22" s="24"/>
      <c r="B22" s="24"/>
      <c r="C22" s="24"/>
      <c r="D22" s="24"/>
      <c r="E22" s="24"/>
      <c r="F22" s="24"/>
      <c r="G22" s="24"/>
      <c r="H22" s="24"/>
      <c r="I22" s="24"/>
      <c r="J22" s="24"/>
      <c r="K22" s="24"/>
      <c r="L22" s="24"/>
      <c r="M22" s="24"/>
      <c r="N22" s="24"/>
      <c r="O22" s="24"/>
      <c r="P22" s="24"/>
      <c r="Q22" s="1841"/>
      <c r="R22" s="1839"/>
      <c r="S22" s="1839"/>
      <c r="T22" s="1839"/>
      <c r="U22" s="1839"/>
      <c r="V22" s="1839"/>
      <c r="W22" s="1839"/>
      <c r="X22" s="1839"/>
      <c r="Y22" s="1839"/>
      <c r="Z22" s="1839"/>
      <c r="AA22" s="1839"/>
      <c r="AB22" s="50" t="s">
        <v>617</v>
      </c>
      <c r="AC22" s="51" t="s">
        <v>618</v>
      </c>
      <c r="AD22" s="43"/>
      <c r="AE22" s="43"/>
    </row>
    <row r="23" spans="1:31" ht="13.5" customHeight="1">
      <c r="A23" s="24"/>
      <c r="B23" s="24"/>
      <c r="C23" s="24"/>
      <c r="D23" s="24"/>
      <c r="E23" s="24"/>
      <c r="F23" s="54" t="s">
        <v>615</v>
      </c>
      <c r="G23" s="24"/>
      <c r="H23" s="24"/>
      <c r="I23" s="24"/>
      <c r="J23" s="24"/>
      <c r="K23" s="24"/>
      <c r="L23" s="24"/>
      <c r="M23" s="24"/>
      <c r="N23" s="24"/>
      <c r="O23" s="24"/>
      <c r="P23" s="24"/>
      <c r="Q23" s="1841" t="s">
        <v>616</v>
      </c>
      <c r="R23" s="1839"/>
      <c r="S23" s="1839"/>
      <c r="T23" s="1839"/>
      <c r="U23" s="1839"/>
      <c r="V23" s="1839"/>
      <c r="W23" s="1839"/>
      <c r="X23" s="1839"/>
      <c r="Y23" s="1839"/>
      <c r="Z23" s="1839"/>
      <c r="AA23" s="1839"/>
      <c r="AB23" s="50" t="s">
        <v>619</v>
      </c>
      <c r="AC23" s="51" t="s">
        <v>620</v>
      </c>
      <c r="AD23" s="43"/>
      <c r="AE23" s="43"/>
    </row>
    <row r="24" spans="1:31" ht="13.5" customHeight="1">
      <c r="A24" s="24"/>
      <c r="B24" s="24"/>
      <c r="C24" s="24"/>
      <c r="D24" s="24"/>
      <c r="E24" s="24"/>
      <c r="F24" s="29"/>
      <c r="G24" s="24"/>
      <c r="H24" s="24"/>
      <c r="I24" s="24"/>
      <c r="J24" s="24"/>
      <c r="K24" s="24"/>
      <c r="L24" s="24"/>
      <c r="M24" s="24"/>
      <c r="N24" s="24"/>
      <c r="O24" s="24"/>
      <c r="P24" s="24"/>
      <c r="Q24" s="1841"/>
      <c r="R24" s="1839"/>
      <c r="S24" s="1839"/>
      <c r="T24" s="1839"/>
      <c r="U24" s="1839"/>
      <c r="V24" s="1839"/>
      <c r="W24" s="1839"/>
      <c r="X24" s="1839"/>
      <c r="Y24" s="1839"/>
      <c r="Z24" s="1839"/>
      <c r="AA24" s="1839"/>
      <c r="AB24" s="50" t="s">
        <v>627</v>
      </c>
      <c r="AC24" s="51" t="s">
        <v>628</v>
      </c>
      <c r="AD24" s="43"/>
      <c r="AE24" s="43"/>
    </row>
    <row r="25" spans="1:31" ht="13.5" customHeight="1">
      <c r="A25" s="1850" t="s">
        <v>621</v>
      </c>
      <c r="B25" s="1662" t="s">
        <v>622</v>
      </c>
      <c r="C25" s="1663"/>
      <c r="D25" s="1663"/>
      <c r="E25" s="233" t="s">
        <v>623</v>
      </c>
      <c r="F25" s="179" t="s">
        <v>346</v>
      </c>
      <c r="G25" s="1198" t="s">
        <v>742</v>
      </c>
      <c r="H25" s="1302"/>
      <c r="I25" s="1302"/>
      <c r="J25" s="1302"/>
      <c r="K25" s="1302"/>
      <c r="L25" s="1199"/>
      <c r="M25" s="1663" t="s">
        <v>624</v>
      </c>
      <c r="N25" s="1662" t="s">
        <v>625</v>
      </c>
      <c r="O25" s="1667"/>
      <c r="P25" s="24"/>
      <c r="Q25" s="1841" t="s">
        <v>626</v>
      </c>
      <c r="R25" s="1839"/>
      <c r="S25" s="1839"/>
      <c r="T25" s="1839"/>
      <c r="U25" s="1839"/>
      <c r="V25" s="1839"/>
      <c r="W25" s="1839"/>
      <c r="X25" s="1839"/>
      <c r="Y25" s="1839"/>
      <c r="Z25" s="1839"/>
      <c r="AA25" s="1839"/>
      <c r="AB25" s="50" t="s">
        <v>631</v>
      </c>
      <c r="AC25" s="51" t="s">
        <v>351</v>
      </c>
      <c r="AD25" s="43"/>
      <c r="AE25" s="43"/>
    </row>
    <row r="26" spans="1:31" ht="13.5" customHeight="1">
      <c r="A26" s="1838"/>
      <c r="B26" s="1636"/>
      <c r="C26" s="1626"/>
      <c r="D26" s="1626"/>
      <c r="E26" s="182" t="s">
        <v>629</v>
      </c>
      <c r="F26" s="178" t="s">
        <v>630</v>
      </c>
      <c r="G26" s="1195" t="s">
        <v>364</v>
      </c>
      <c r="H26" s="1196"/>
      <c r="I26" s="1196"/>
      <c r="J26" s="1196"/>
      <c r="K26" s="1196"/>
      <c r="L26" s="1197"/>
      <c r="M26" s="1626"/>
      <c r="N26" s="1636"/>
      <c r="O26" s="1669"/>
      <c r="P26" s="24"/>
      <c r="Q26" s="1841"/>
      <c r="R26" s="1839"/>
      <c r="S26" s="1839"/>
      <c r="T26" s="1839"/>
      <c r="U26" s="1839"/>
      <c r="V26" s="1839"/>
      <c r="W26" s="1839"/>
      <c r="X26" s="1839"/>
      <c r="Y26" s="1839"/>
      <c r="Z26" s="1839"/>
      <c r="AA26" s="1839"/>
      <c r="AB26" s="24"/>
      <c r="AC26" s="24"/>
      <c r="AD26" s="43"/>
      <c r="AE26" s="43"/>
    </row>
    <row r="27" spans="1:31" ht="9" customHeight="1">
      <c r="A27" s="1635">
        <v>1</v>
      </c>
      <c r="B27" s="1656"/>
      <c r="C27" s="1657"/>
      <c r="D27" s="1658"/>
      <c r="E27" s="1656"/>
      <c r="F27" s="1857"/>
      <c r="G27" s="1623"/>
      <c r="H27" s="1762" t="s">
        <v>284</v>
      </c>
      <c r="I27" s="1634"/>
      <c r="J27" s="1762" t="s">
        <v>357</v>
      </c>
      <c r="K27" s="1634"/>
      <c r="L27" s="1766" t="s">
        <v>285</v>
      </c>
      <c r="M27" s="1853"/>
      <c r="N27" s="1853"/>
      <c r="O27" s="1853"/>
      <c r="P27" s="24"/>
      <c r="Q27" s="1841" t="s">
        <v>632</v>
      </c>
      <c r="R27" s="1839"/>
      <c r="S27" s="1839"/>
      <c r="T27" s="1839"/>
      <c r="U27" s="1839"/>
      <c r="V27" s="1839"/>
      <c r="W27" s="1839"/>
      <c r="X27" s="1839"/>
      <c r="Y27" s="1839"/>
      <c r="Z27" s="1839"/>
      <c r="AA27" s="1839"/>
      <c r="AB27" s="24"/>
      <c r="AC27" s="24"/>
      <c r="AD27" s="43"/>
      <c r="AE27" s="43"/>
    </row>
    <row r="28" spans="1:31" ht="9" customHeight="1">
      <c r="A28" s="1635"/>
      <c r="B28" s="1656"/>
      <c r="C28" s="1657"/>
      <c r="D28" s="1658"/>
      <c r="E28" s="1656"/>
      <c r="F28" s="1839"/>
      <c r="G28" s="1855"/>
      <c r="H28" s="1703"/>
      <c r="I28" s="1851"/>
      <c r="J28" s="1703"/>
      <c r="K28" s="1851"/>
      <c r="L28" s="1852"/>
      <c r="M28" s="1854"/>
      <c r="N28" s="1854"/>
      <c r="O28" s="1854"/>
      <c r="P28" s="24"/>
      <c r="Q28" s="1841"/>
      <c r="R28" s="1839"/>
      <c r="S28" s="1839"/>
      <c r="T28" s="1839"/>
      <c r="U28" s="1839"/>
      <c r="V28" s="1839"/>
      <c r="W28" s="1839"/>
      <c r="X28" s="1839"/>
      <c r="Y28" s="1839"/>
      <c r="Z28" s="1839"/>
      <c r="AA28" s="1839"/>
      <c r="AB28" s="24"/>
      <c r="AC28" s="24"/>
      <c r="AD28" s="43"/>
      <c r="AE28" s="43"/>
    </row>
    <row r="29" spans="1:31" ht="9" customHeight="1">
      <c r="A29" s="1635"/>
      <c r="B29" s="1656"/>
      <c r="C29" s="1657"/>
      <c r="D29" s="1658"/>
      <c r="E29" s="1656"/>
      <c r="F29" s="1839"/>
      <c r="G29" s="1855"/>
      <c r="H29" s="1703" t="s">
        <v>284</v>
      </c>
      <c r="I29" s="1851"/>
      <c r="J29" s="1703" t="s">
        <v>357</v>
      </c>
      <c r="K29" s="1851"/>
      <c r="L29" s="1852" t="s">
        <v>285</v>
      </c>
      <c r="M29" s="1854"/>
      <c r="N29" s="1854"/>
      <c r="O29" s="1854"/>
      <c r="P29" s="24"/>
      <c r="Q29" s="1841"/>
      <c r="R29" s="1839"/>
      <c r="S29" s="1839"/>
      <c r="T29" s="1839"/>
      <c r="U29" s="1839"/>
      <c r="V29" s="1839"/>
      <c r="W29" s="1839"/>
      <c r="X29" s="1839"/>
      <c r="Y29" s="1839"/>
      <c r="Z29" s="1839"/>
      <c r="AA29" s="1839"/>
      <c r="AB29" s="24"/>
      <c r="AC29" s="24"/>
      <c r="AD29" s="43"/>
      <c r="AE29" s="43"/>
    </row>
    <row r="30" spans="1:31" ht="9" customHeight="1">
      <c r="A30" s="1635"/>
      <c r="B30" s="1659"/>
      <c r="C30" s="1660"/>
      <c r="D30" s="1661"/>
      <c r="E30" s="1656"/>
      <c r="F30" s="1839"/>
      <c r="G30" s="1855"/>
      <c r="H30" s="1703"/>
      <c r="I30" s="1851"/>
      <c r="J30" s="1703"/>
      <c r="K30" s="1851"/>
      <c r="L30" s="1852"/>
      <c r="M30" s="1854"/>
      <c r="N30" s="1854"/>
      <c r="O30" s="1854"/>
      <c r="P30" s="24"/>
      <c r="Q30" s="1841" t="s">
        <v>633</v>
      </c>
      <c r="R30" s="1839"/>
      <c r="S30" s="1839"/>
      <c r="T30" s="1839"/>
      <c r="U30" s="1839"/>
      <c r="V30" s="1839"/>
      <c r="W30" s="1839"/>
      <c r="X30" s="1839"/>
      <c r="Y30" s="1839"/>
      <c r="Z30" s="1839"/>
      <c r="AA30" s="1839"/>
      <c r="AB30" s="24"/>
      <c r="AC30" s="24"/>
      <c r="AD30" s="43"/>
      <c r="AE30" s="43"/>
    </row>
    <row r="31" spans="1:31" ht="9" customHeight="1">
      <c r="A31" s="1850">
        <v>2</v>
      </c>
      <c r="B31" s="1665"/>
      <c r="C31" s="1665"/>
      <c r="D31" s="1665"/>
      <c r="E31" s="1664"/>
      <c r="F31" s="1839"/>
      <c r="G31" s="1855"/>
      <c r="H31" s="1703" t="s">
        <v>284</v>
      </c>
      <c r="I31" s="1851"/>
      <c r="J31" s="1703" t="s">
        <v>357</v>
      </c>
      <c r="K31" s="1851"/>
      <c r="L31" s="1852" t="s">
        <v>285</v>
      </c>
      <c r="M31" s="1854"/>
      <c r="N31" s="1854"/>
      <c r="O31" s="1854"/>
      <c r="P31" s="24"/>
      <c r="Q31" s="1841"/>
      <c r="R31" s="1839"/>
      <c r="S31" s="1839"/>
      <c r="T31" s="1839"/>
      <c r="U31" s="1839"/>
      <c r="V31" s="1839"/>
      <c r="W31" s="1839"/>
      <c r="X31" s="1839"/>
      <c r="Y31" s="1839"/>
      <c r="Z31" s="1839"/>
      <c r="AA31" s="1839"/>
      <c r="AB31" s="24"/>
      <c r="AC31" s="24"/>
      <c r="AD31" s="43"/>
      <c r="AE31" s="43"/>
    </row>
    <row r="32" spans="1:31" ht="9" customHeight="1">
      <c r="A32" s="1856"/>
      <c r="B32" s="1657"/>
      <c r="C32" s="1657"/>
      <c r="D32" s="1657"/>
      <c r="E32" s="1656"/>
      <c r="F32" s="1839"/>
      <c r="G32" s="1855"/>
      <c r="H32" s="1703"/>
      <c r="I32" s="1851"/>
      <c r="J32" s="1703"/>
      <c r="K32" s="1851"/>
      <c r="L32" s="1852"/>
      <c r="M32" s="1854"/>
      <c r="N32" s="1854"/>
      <c r="O32" s="1854"/>
      <c r="P32" s="24"/>
      <c r="Q32" s="1841"/>
      <c r="R32" s="1839"/>
      <c r="S32" s="1839"/>
      <c r="T32" s="1839"/>
      <c r="U32" s="1839"/>
      <c r="V32" s="1839"/>
      <c r="W32" s="1839"/>
      <c r="X32" s="1839"/>
      <c r="Y32" s="1839"/>
      <c r="Z32" s="1839"/>
      <c r="AA32" s="1839"/>
      <c r="AB32" s="24"/>
      <c r="AC32" s="24"/>
      <c r="AD32" s="43"/>
      <c r="AE32" s="43"/>
    </row>
    <row r="33" spans="1:31" ht="9" customHeight="1">
      <c r="A33" s="1856"/>
      <c r="B33" s="1657"/>
      <c r="C33" s="1657"/>
      <c r="D33" s="1657"/>
      <c r="E33" s="1656"/>
      <c r="F33" s="1839"/>
      <c r="G33" s="1855"/>
      <c r="H33" s="1703" t="s">
        <v>284</v>
      </c>
      <c r="I33" s="1851"/>
      <c r="J33" s="1703" t="s">
        <v>357</v>
      </c>
      <c r="K33" s="1851"/>
      <c r="L33" s="1852" t="s">
        <v>285</v>
      </c>
      <c r="M33" s="1854"/>
      <c r="N33" s="1854"/>
      <c r="O33" s="1854"/>
      <c r="P33" s="24"/>
      <c r="Q33" s="1841" t="s">
        <v>634</v>
      </c>
      <c r="R33" s="1839"/>
      <c r="S33" s="1839"/>
      <c r="T33" s="1839"/>
      <c r="U33" s="1839"/>
      <c r="V33" s="1839"/>
      <c r="W33" s="1839"/>
      <c r="X33" s="1839"/>
      <c r="Y33" s="1839"/>
      <c r="Z33" s="1839"/>
      <c r="AA33" s="1839"/>
      <c r="AB33" s="24"/>
      <c r="AC33" s="24"/>
      <c r="AD33" s="43"/>
      <c r="AE33" s="43"/>
    </row>
    <row r="34" spans="1:31" ht="9" customHeight="1">
      <c r="A34" s="1838"/>
      <c r="B34" s="1657"/>
      <c r="C34" s="1657"/>
      <c r="D34" s="1657"/>
      <c r="E34" s="1656"/>
      <c r="F34" s="1839"/>
      <c r="G34" s="1855"/>
      <c r="H34" s="1703"/>
      <c r="I34" s="1851"/>
      <c r="J34" s="1703"/>
      <c r="K34" s="1851"/>
      <c r="L34" s="1852"/>
      <c r="M34" s="1854"/>
      <c r="N34" s="1854"/>
      <c r="O34" s="1854"/>
      <c r="P34" s="24"/>
      <c r="Q34" s="1841"/>
      <c r="R34" s="1839"/>
      <c r="S34" s="1839"/>
      <c r="T34" s="1839"/>
      <c r="U34" s="1839"/>
      <c r="V34" s="1839"/>
      <c r="W34" s="1839"/>
      <c r="X34" s="1839"/>
      <c r="Y34" s="1839"/>
      <c r="Z34" s="1839"/>
      <c r="AA34" s="1839"/>
      <c r="AB34" s="24"/>
      <c r="AC34" s="24"/>
      <c r="AD34" s="43"/>
      <c r="AE34" s="43"/>
    </row>
    <row r="35" spans="1:31" ht="9" customHeight="1">
      <c r="A35" s="1635">
        <v>3</v>
      </c>
      <c r="B35" s="1664"/>
      <c r="C35" s="1665"/>
      <c r="D35" s="1666"/>
      <c r="E35" s="1664"/>
      <c r="F35" s="1839"/>
      <c r="G35" s="1855"/>
      <c r="H35" s="1703" t="s">
        <v>284</v>
      </c>
      <c r="I35" s="1851"/>
      <c r="J35" s="1703" t="s">
        <v>357</v>
      </c>
      <c r="K35" s="1851"/>
      <c r="L35" s="1852" t="s">
        <v>285</v>
      </c>
      <c r="M35" s="1854"/>
      <c r="N35" s="1854"/>
      <c r="O35" s="1854"/>
      <c r="P35" s="24"/>
      <c r="Q35" s="1841"/>
      <c r="R35" s="1839"/>
      <c r="S35" s="1839"/>
      <c r="T35" s="1839"/>
      <c r="U35" s="1839"/>
      <c r="V35" s="1839"/>
      <c r="W35" s="1839"/>
      <c r="X35" s="1839"/>
      <c r="Y35" s="1839"/>
      <c r="Z35" s="1839"/>
      <c r="AA35" s="1839"/>
      <c r="AB35" s="24"/>
      <c r="AC35" s="24"/>
      <c r="AD35" s="43"/>
      <c r="AE35" s="43"/>
    </row>
    <row r="36" spans="1:31" ht="9" customHeight="1">
      <c r="A36" s="1635"/>
      <c r="B36" s="1656"/>
      <c r="C36" s="1657"/>
      <c r="D36" s="1658"/>
      <c r="E36" s="1656"/>
      <c r="F36" s="1839"/>
      <c r="G36" s="1855"/>
      <c r="H36" s="1703"/>
      <c r="I36" s="1851"/>
      <c r="J36" s="1703"/>
      <c r="K36" s="1851"/>
      <c r="L36" s="1852"/>
      <c r="M36" s="1854"/>
      <c r="N36" s="1854"/>
      <c r="O36" s="1854"/>
      <c r="P36" s="24"/>
      <c r="Q36" s="1841" t="s">
        <v>635</v>
      </c>
      <c r="R36" s="1839"/>
      <c r="S36" s="1839"/>
      <c r="T36" s="1839"/>
      <c r="U36" s="1839"/>
      <c r="V36" s="1839"/>
      <c r="W36" s="1839"/>
      <c r="X36" s="1839"/>
      <c r="Y36" s="1839"/>
      <c r="Z36" s="1839"/>
      <c r="AA36" s="1839"/>
      <c r="AB36" s="24"/>
      <c r="AC36" s="24"/>
      <c r="AD36" s="43"/>
      <c r="AE36" s="43"/>
    </row>
    <row r="37" spans="1:31" ht="9" customHeight="1">
      <c r="A37" s="1635"/>
      <c r="B37" s="1656"/>
      <c r="C37" s="1657"/>
      <c r="D37" s="1658"/>
      <c r="E37" s="1656"/>
      <c r="F37" s="1839"/>
      <c r="G37" s="1855"/>
      <c r="H37" s="1703" t="s">
        <v>284</v>
      </c>
      <c r="I37" s="1851"/>
      <c r="J37" s="1703" t="s">
        <v>357</v>
      </c>
      <c r="K37" s="1851"/>
      <c r="L37" s="1852" t="s">
        <v>285</v>
      </c>
      <c r="M37" s="1854"/>
      <c r="N37" s="1854"/>
      <c r="O37" s="1854"/>
      <c r="P37" s="24"/>
      <c r="Q37" s="1841"/>
      <c r="R37" s="1839"/>
      <c r="S37" s="1839"/>
      <c r="T37" s="1839"/>
      <c r="U37" s="1839"/>
      <c r="V37" s="1839"/>
      <c r="W37" s="1839"/>
      <c r="X37" s="1839"/>
      <c r="Y37" s="1839"/>
      <c r="Z37" s="1839"/>
      <c r="AA37" s="1839"/>
      <c r="AB37" s="24"/>
      <c r="AC37" s="24"/>
      <c r="AD37" s="43"/>
      <c r="AE37" s="43"/>
    </row>
    <row r="38" spans="1:31" ht="9" customHeight="1">
      <c r="A38" s="1635"/>
      <c r="B38" s="1659"/>
      <c r="C38" s="1660"/>
      <c r="D38" s="1661"/>
      <c r="E38" s="1656"/>
      <c r="F38" s="1839"/>
      <c r="G38" s="1855"/>
      <c r="H38" s="1703"/>
      <c r="I38" s="1851"/>
      <c r="J38" s="1703"/>
      <c r="K38" s="1851"/>
      <c r="L38" s="1852"/>
      <c r="M38" s="1854"/>
      <c r="N38" s="1854"/>
      <c r="O38" s="1854"/>
      <c r="P38" s="24"/>
      <c r="Q38" s="1841"/>
      <c r="R38" s="1839"/>
      <c r="S38" s="1839"/>
      <c r="T38" s="1839"/>
      <c r="U38" s="1839"/>
      <c r="V38" s="1839"/>
      <c r="W38" s="1839"/>
      <c r="X38" s="1839"/>
      <c r="Y38" s="1839"/>
      <c r="Z38" s="1839"/>
      <c r="AA38" s="1839"/>
      <c r="AB38" s="24"/>
      <c r="AC38" s="24"/>
      <c r="AD38" s="43"/>
      <c r="AE38" s="43"/>
    </row>
    <row r="39" spans="1:31" ht="9" customHeight="1">
      <c r="A39" s="1662">
        <v>4</v>
      </c>
      <c r="B39" s="1664"/>
      <c r="C39" s="1665"/>
      <c r="D39" s="1665"/>
      <c r="E39" s="1664"/>
      <c r="F39" s="1839"/>
      <c r="G39" s="1855"/>
      <c r="H39" s="1703" t="s">
        <v>284</v>
      </c>
      <c r="I39" s="1851"/>
      <c r="J39" s="1703" t="s">
        <v>357</v>
      </c>
      <c r="K39" s="1851"/>
      <c r="L39" s="1852" t="s">
        <v>285</v>
      </c>
      <c r="M39" s="1854"/>
      <c r="N39" s="1854"/>
      <c r="O39" s="1854"/>
      <c r="P39" s="24"/>
      <c r="Q39" s="1841" t="s">
        <v>319</v>
      </c>
      <c r="R39" s="1839"/>
      <c r="S39" s="1839"/>
      <c r="T39" s="1839"/>
      <c r="U39" s="1839"/>
      <c r="V39" s="1839"/>
      <c r="W39" s="1839"/>
      <c r="X39" s="1839"/>
      <c r="Y39" s="1839"/>
      <c r="Z39" s="1839"/>
      <c r="AA39" s="1839"/>
      <c r="AB39" s="24"/>
      <c r="AC39" s="24"/>
      <c r="AD39" s="43"/>
      <c r="AE39" s="43"/>
    </row>
    <row r="40" spans="1:31" ht="9" customHeight="1">
      <c r="A40" s="1635"/>
      <c r="B40" s="1656"/>
      <c r="C40" s="1657"/>
      <c r="D40" s="1657"/>
      <c r="E40" s="1656"/>
      <c r="F40" s="1839"/>
      <c r="G40" s="1855"/>
      <c r="H40" s="1703"/>
      <c r="I40" s="1851"/>
      <c r="J40" s="1703"/>
      <c r="K40" s="1851"/>
      <c r="L40" s="1852"/>
      <c r="M40" s="1854"/>
      <c r="N40" s="1854"/>
      <c r="O40" s="1854"/>
      <c r="P40" s="24"/>
      <c r="Q40" s="1841"/>
      <c r="R40" s="1839"/>
      <c r="S40" s="1839"/>
      <c r="T40" s="1839"/>
      <c r="U40" s="1839"/>
      <c r="V40" s="1839"/>
      <c r="W40" s="1839"/>
      <c r="X40" s="1839"/>
      <c r="Y40" s="1839"/>
      <c r="Z40" s="1839"/>
      <c r="AA40" s="1839"/>
      <c r="AB40" s="24"/>
      <c r="AC40" s="24"/>
      <c r="AD40" s="43"/>
      <c r="AE40" s="43"/>
    </row>
    <row r="41" spans="1:31" ht="9" customHeight="1">
      <c r="A41" s="1635"/>
      <c r="B41" s="1656"/>
      <c r="C41" s="1657"/>
      <c r="D41" s="1657"/>
      <c r="E41" s="1656"/>
      <c r="F41" s="1839"/>
      <c r="G41" s="1855"/>
      <c r="H41" s="1703" t="s">
        <v>284</v>
      </c>
      <c r="I41" s="1851"/>
      <c r="J41" s="1703" t="s">
        <v>357</v>
      </c>
      <c r="K41" s="1851"/>
      <c r="L41" s="1852" t="s">
        <v>285</v>
      </c>
      <c r="M41" s="1854"/>
      <c r="N41" s="1854"/>
      <c r="O41" s="1854"/>
      <c r="P41" s="24"/>
      <c r="Q41" s="1841"/>
      <c r="R41" s="1839"/>
      <c r="S41" s="1839"/>
      <c r="T41" s="1839"/>
      <c r="U41" s="1839"/>
      <c r="V41" s="1839"/>
      <c r="W41" s="1839"/>
      <c r="X41" s="1839"/>
      <c r="Y41" s="1839"/>
      <c r="Z41" s="1839"/>
      <c r="AA41" s="1839"/>
      <c r="AB41" s="24"/>
      <c r="AC41" s="24"/>
      <c r="AD41" s="43"/>
      <c r="AE41" s="43"/>
    </row>
    <row r="42" spans="1:31" ht="9" customHeight="1">
      <c r="A42" s="1635"/>
      <c r="B42" s="1656"/>
      <c r="C42" s="1657"/>
      <c r="D42" s="1657"/>
      <c r="E42" s="1659"/>
      <c r="F42" s="1839"/>
      <c r="G42" s="1855"/>
      <c r="H42" s="1703"/>
      <c r="I42" s="1851"/>
      <c r="J42" s="1703"/>
      <c r="K42" s="1851"/>
      <c r="L42" s="1852"/>
      <c r="M42" s="1854"/>
      <c r="N42" s="1854"/>
      <c r="O42" s="1854"/>
      <c r="P42" s="24"/>
      <c r="Q42" s="1841" t="s">
        <v>347</v>
      </c>
      <c r="R42" s="1839"/>
      <c r="S42" s="1839"/>
      <c r="T42" s="1839"/>
      <c r="U42" s="1839"/>
      <c r="V42" s="1839"/>
      <c r="W42" s="1839"/>
      <c r="X42" s="1839"/>
      <c r="Y42" s="1839"/>
      <c r="Z42" s="1839"/>
      <c r="AA42" s="1839"/>
      <c r="AB42" s="24"/>
      <c r="AC42" s="24"/>
      <c r="AD42" s="43"/>
      <c r="AE42" s="43"/>
    </row>
    <row r="43" spans="1:31" ht="9" customHeight="1">
      <c r="A43" s="1850">
        <v>5</v>
      </c>
      <c r="B43" s="1664"/>
      <c r="C43" s="1665"/>
      <c r="D43" s="1665"/>
      <c r="E43" s="1664"/>
      <c r="F43" s="1839"/>
      <c r="G43" s="1855"/>
      <c r="H43" s="1703" t="s">
        <v>284</v>
      </c>
      <c r="I43" s="1851"/>
      <c r="J43" s="1703" t="s">
        <v>357</v>
      </c>
      <c r="K43" s="1851"/>
      <c r="L43" s="1852" t="s">
        <v>285</v>
      </c>
      <c r="M43" s="1854"/>
      <c r="N43" s="1854"/>
      <c r="O43" s="1854"/>
      <c r="P43" s="24"/>
      <c r="Q43" s="1841"/>
      <c r="R43" s="1839"/>
      <c r="S43" s="1839"/>
      <c r="T43" s="1839"/>
      <c r="U43" s="1839"/>
      <c r="V43" s="1839"/>
      <c r="W43" s="1839"/>
      <c r="X43" s="1839"/>
      <c r="Y43" s="1839"/>
      <c r="Z43" s="1839"/>
      <c r="AA43" s="1839"/>
      <c r="AB43" s="24"/>
      <c r="AC43" s="24"/>
      <c r="AD43" s="43"/>
      <c r="AE43" s="43"/>
    </row>
    <row r="44" spans="1:31" ht="9" customHeight="1">
      <c r="A44" s="1856"/>
      <c r="B44" s="1656"/>
      <c r="C44" s="1657"/>
      <c r="D44" s="1657"/>
      <c r="E44" s="1656"/>
      <c r="F44" s="1839"/>
      <c r="G44" s="1855"/>
      <c r="H44" s="1703"/>
      <c r="I44" s="1851"/>
      <c r="J44" s="1703"/>
      <c r="K44" s="1851"/>
      <c r="L44" s="1852"/>
      <c r="M44" s="1854"/>
      <c r="N44" s="1854"/>
      <c r="O44" s="1854"/>
      <c r="P44" s="24"/>
      <c r="Q44" s="1841"/>
      <c r="R44" s="1839"/>
      <c r="S44" s="1839"/>
      <c r="T44" s="1839"/>
      <c r="U44" s="1839"/>
      <c r="V44" s="1839"/>
      <c r="W44" s="1839"/>
      <c r="X44" s="1839"/>
      <c r="Y44" s="1839"/>
      <c r="Z44" s="1839"/>
      <c r="AA44" s="1839"/>
      <c r="AB44" s="24"/>
      <c r="AC44" s="24"/>
      <c r="AD44" s="43"/>
      <c r="AE44" s="43"/>
    </row>
    <row r="45" spans="1:31" ht="9" customHeight="1">
      <c r="A45" s="1856"/>
      <c r="B45" s="1656"/>
      <c r="C45" s="1657"/>
      <c r="D45" s="1657"/>
      <c r="E45" s="1656"/>
      <c r="F45" s="1839"/>
      <c r="G45" s="1855"/>
      <c r="H45" s="1703" t="s">
        <v>284</v>
      </c>
      <c r="I45" s="1851"/>
      <c r="J45" s="1703" t="s">
        <v>357</v>
      </c>
      <c r="K45" s="1851"/>
      <c r="L45" s="1852" t="s">
        <v>285</v>
      </c>
      <c r="M45" s="1854"/>
      <c r="N45" s="1854"/>
      <c r="O45" s="1854"/>
      <c r="P45" s="24"/>
      <c r="Q45" s="1841" t="s">
        <v>337</v>
      </c>
      <c r="R45" s="1839"/>
      <c r="S45" s="1839"/>
      <c r="T45" s="1839"/>
      <c r="U45" s="1839"/>
      <c r="V45" s="1839"/>
      <c r="W45" s="1839"/>
      <c r="X45" s="1839"/>
      <c r="Y45" s="1839"/>
      <c r="Z45" s="1839"/>
      <c r="AA45" s="1839"/>
      <c r="AB45" s="24"/>
      <c r="AC45" s="24"/>
      <c r="AD45" s="43"/>
      <c r="AE45" s="43"/>
    </row>
    <row r="46" spans="1:31" ht="9" customHeight="1">
      <c r="A46" s="1856"/>
      <c r="B46" s="1659"/>
      <c r="C46" s="1660"/>
      <c r="D46" s="1660"/>
      <c r="E46" s="1659"/>
      <c r="F46" s="1839"/>
      <c r="G46" s="1855"/>
      <c r="H46" s="1703"/>
      <c r="I46" s="1851"/>
      <c r="J46" s="1703"/>
      <c r="K46" s="1851"/>
      <c r="L46" s="1852"/>
      <c r="M46" s="1854"/>
      <c r="N46" s="1854"/>
      <c r="O46" s="1854"/>
      <c r="P46" s="24"/>
      <c r="Q46" s="1841"/>
      <c r="R46" s="1839"/>
      <c r="S46" s="1839"/>
      <c r="T46" s="1839"/>
      <c r="U46" s="1839"/>
      <c r="V46" s="1839"/>
      <c r="W46" s="1839"/>
      <c r="X46" s="1839"/>
      <c r="Y46" s="1839"/>
      <c r="Z46" s="1839"/>
      <c r="AA46" s="1839"/>
      <c r="AB46" s="24"/>
      <c r="AC46" s="24"/>
      <c r="AD46" s="43"/>
      <c r="AE46" s="43"/>
    </row>
    <row r="47" spans="1:31" ht="9" customHeight="1">
      <c r="A47" s="1850">
        <v>6</v>
      </c>
      <c r="B47" s="1664"/>
      <c r="C47" s="1665"/>
      <c r="D47" s="1665"/>
      <c r="E47" s="1656"/>
      <c r="F47" s="1839"/>
      <c r="G47" s="1855"/>
      <c r="H47" s="1703" t="s">
        <v>284</v>
      </c>
      <c r="I47" s="1851"/>
      <c r="J47" s="1703" t="s">
        <v>357</v>
      </c>
      <c r="K47" s="1851"/>
      <c r="L47" s="1852" t="s">
        <v>285</v>
      </c>
      <c r="M47" s="1854"/>
      <c r="N47" s="1854"/>
      <c r="O47" s="1854"/>
      <c r="P47" s="24"/>
      <c r="Q47" s="1841"/>
      <c r="R47" s="1839"/>
      <c r="S47" s="1839"/>
      <c r="T47" s="1839"/>
      <c r="U47" s="1839"/>
      <c r="V47" s="1839"/>
      <c r="W47" s="1839"/>
      <c r="X47" s="1839"/>
      <c r="Y47" s="1839"/>
      <c r="Z47" s="1839"/>
      <c r="AA47" s="1839"/>
      <c r="AB47" s="24"/>
      <c r="AC47" s="24"/>
      <c r="AD47" s="43"/>
      <c r="AE47" s="43"/>
    </row>
    <row r="48" spans="1:31" ht="9" customHeight="1">
      <c r="A48" s="1856"/>
      <c r="B48" s="1656"/>
      <c r="C48" s="1657"/>
      <c r="D48" s="1657"/>
      <c r="E48" s="1656"/>
      <c r="F48" s="1839"/>
      <c r="G48" s="1855"/>
      <c r="H48" s="1703"/>
      <c r="I48" s="1851"/>
      <c r="J48" s="1703"/>
      <c r="K48" s="1851"/>
      <c r="L48" s="1852"/>
      <c r="M48" s="1854"/>
      <c r="N48" s="1854"/>
      <c r="O48" s="1854"/>
      <c r="P48" s="24"/>
      <c r="Q48" s="1841" t="s">
        <v>636</v>
      </c>
      <c r="R48" s="1839"/>
      <c r="S48" s="1839"/>
      <c r="T48" s="1839"/>
      <c r="U48" s="1839"/>
      <c r="V48" s="1839"/>
      <c r="W48" s="1839"/>
      <c r="X48" s="1839"/>
      <c r="Y48" s="1839"/>
      <c r="Z48" s="1839"/>
      <c r="AA48" s="1839"/>
      <c r="AB48" s="24"/>
      <c r="AC48" s="24"/>
      <c r="AD48" s="43"/>
      <c r="AE48" s="43"/>
    </row>
    <row r="49" spans="1:31" ht="9" customHeight="1">
      <c r="A49" s="1856"/>
      <c r="B49" s="1656"/>
      <c r="C49" s="1657"/>
      <c r="D49" s="1657"/>
      <c r="E49" s="1656"/>
      <c r="F49" s="1839"/>
      <c r="G49" s="1855"/>
      <c r="H49" s="1703" t="s">
        <v>284</v>
      </c>
      <c r="I49" s="1851"/>
      <c r="J49" s="1703" t="s">
        <v>357</v>
      </c>
      <c r="K49" s="1851"/>
      <c r="L49" s="1852" t="s">
        <v>285</v>
      </c>
      <c r="M49" s="1854"/>
      <c r="N49" s="1854"/>
      <c r="O49" s="1854"/>
      <c r="P49" s="24"/>
      <c r="Q49" s="1841"/>
      <c r="R49" s="1839"/>
      <c r="S49" s="1839"/>
      <c r="T49" s="1839"/>
      <c r="U49" s="1839"/>
      <c r="V49" s="1839"/>
      <c r="W49" s="1839"/>
      <c r="X49" s="1839"/>
      <c r="Y49" s="1839"/>
      <c r="Z49" s="1839"/>
      <c r="AA49" s="1839"/>
      <c r="AB49" s="24"/>
      <c r="AC49" s="24"/>
      <c r="AD49" s="43"/>
      <c r="AE49" s="43"/>
    </row>
    <row r="50" spans="1:31" ht="9" customHeight="1">
      <c r="A50" s="1838"/>
      <c r="B50" s="1656"/>
      <c r="C50" s="1657"/>
      <c r="D50" s="1657"/>
      <c r="E50" s="1659"/>
      <c r="F50" s="1839"/>
      <c r="G50" s="1855"/>
      <c r="H50" s="1703"/>
      <c r="I50" s="1851"/>
      <c r="J50" s="1703"/>
      <c r="K50" s="1851"/>
      <c r="L50" s="1852"/>
      <c r="M50" s="1854"/>
      <c r="N50" s="1854"/>
      <c r="O50" s="1854"/>
      <c r="P50" s="24"/>
      <c r="Q50" s="1841"/>
      <c r="R50" s="1839"/>
      <c r="S50" s="1839"/>
      <c r="T50" s="1839"/>
      <c r="U50" s="1839"/>
      <c r="V50" s="1839"/>
      <c r="W50" s="1839"/>
      <c r="X50" s="1839"/>
      <c r="Y50" s="1839"/>
      <c r="Z50" s="1839"/>
      <c r="AA50" s="1839"/>
      <c r="AB50" s="24"/>
      <c r="AC50" s="24"/>
      <c r="AD50" s="43"/>
      <c r="AE50" s="43"/>
    </row>
    <row r="51" spans="1:31" ht="9" customHeight="1">
      <c r="A51" s="1635">
        <v>7</v>
      </c>
      <c r="B51" s="1664"/>
      <c r="C51" s="1665"/>
      <c r="D51" s="1665"/>
      <c r="E51" s="1656"/>
      <c r="F51" s="1839"/>
      <c r="G51" s="1855"/>
      <c r="H51" s="1703" t="s">
        <v>284</v>
      </c>
      <c r="I51" s="1851"/>
      <c r="J51" s="1703" t="s">
        <v>357</v>
      </c>
      <c r="K51" s="1851"/>
      <c r="L51" s="1852" t="s">
        <v>285</v>
      </c>
      <c r="M51" s="1854"/>
      <c r="N51" s="1854"/>
      <c r="O51" s="1854"/>
      <c r="P51" s="24"/>
      <c r="Q51" s="1841" t="s">
        <v>637</v>
      </c>
      <c r="R51" s="1839"/>
      <c r="S51" s="1839"/>
      <c r="T51" s="1839"/>
      <c r="U51" s="1839"/>
      <c r="V51" s="1839"/>
      <c r="W51" s="1839"/>
      <c r="X51" s="1839"/>
      <c r="Y51" s="1839"/>
      <c r="Z51" s="1839"/>
      <c r="AA51" s="1839"/>
      <c r="AB51" s="24"/>
      <c r="AC51" s="24"/>
      <c r="AD51" s="43"/>
      <c r="AE51" s="43"/>
    </row>
    <row r="52" spans="1:31" ht="9" customHeight="1">
      <c r="A52" s="1635"/>
      <c r="B52" s="1656"/>
      <c r="C52" s="1657"/>
      <c r="D52" s="1657"/>
      <c r="E52" s="1656"/>
      <c r="F52" s="1839"/>
      <c r="G52" s="1855"/>
      <c r="H52" s="1703"/>
      <c r="I52" s="1851"/>
      <c r="J52" s="1703"/>
      <c r="K52" s="1851"/>
      <c r="L52" s="1852"/>
      <c r="M52" s="1854"/>
      <c r="N52" s="1854"/>
      <c r="O52" s="1854"/>
      <c r="P52" s="24"/>
      <c r="Q52" s="1841"/>
      <c r="R52" s="1839"/>
      <c r="S52" s="1839"/>
      <c r="T52" s="1839"/>
      <c r="U52" s="1839"/>
      <c r="V52" s="1839"/>
      <c r="W52" s="1839"/>
      <c r="X52" s="1839"/>
      <c r="Y52" s="1839"/>
      <c r="Z52" s="1839"/>
      <c r="AA52" s="1839"/>
      <c r="AB52" s="24"/>
      <c r="AC52" s="24"/>
      <c r="AD52" s="43"/>
      <c r="AE52" s="43"/>
    </row>
    <row r="53" spans="1:31" ht="9" customHeight="1">
      <c r="A53" s="1635"/>
      <c r="B53" s="1656"/>
      <c r="C53" s="1657"/>
      <c r="D53" s="1657"/>
      <c r="E53" s="1656"/>
      <c r="F53" s="1839"/>
      <c r="G53" s="1855"/>
      <c r="H53" s="1703" t="s">
        <v>284</v>
      </c>
      <c r="I53" s="1851"/>
      <c r="J53" s="1703" t="s">
        <v>357</v>
      </c>
      <c r="K53" s="1851"/>
      <c r="L53" s="1852" t="s">
        <v>285</v>
      </c>
      <c r="M53" s="1854"/>
      <c r="N53" s="1854"/>
      <c r="O53" s="1854"/>
      <c r="P53" s="24"/>
      <c r="Q53" s="1841"/>
      <c r="R53" s="1839"/>
      <c r="S53" s="1839"/>
      <c r="T53" s="1839"/>
      <c r="U53" s="1839"/>
      <c r="V53" s="1839"/>
      <c r="W53" s="1839"/>
      <c r="X53" s="1839"/>
      <c r="Y53" s="1839"/>
      <c r="Z53" s="1839"/>
      <c r="AA53" s="1839"/>
      <c r="AB53" s="24"/>
      <c r="AC53" s="24"/>
      <c r="AD53" s="43"/>
      <c r="AE53" s="43"/>
    </row>
    <row r="54" spans="1:31" ht="9" customHeight="1">
      <c r="A54" s="1635"/>
      <c r="B54" s="1656"/>
      <c r="C54" s="1657"/>
      <c r="D54" s="1657"/>
      <c r="E54" s="1659"/>
      <c r="F54" s="1839"/>
      <c r="G54" s="1855"/>
      <c r="H54" s="1703"/>
      <c r="I54" s="1851"/>
      <c r="J54" s="1703"/>
      <c r="K54" s="1851"/>
      <c r="L54" s="1852"/>
      <c r="M54" s="1854"/>
      <c r="N54" s="1854"/>
      <c r="O54" s="1854"/>
      <c r="P54" s="24"/>
      <c r="Q54" s="1858" t="s">
        <v>638</v>
      </c>
      <c r="R54" s="1858"/>
      <c r="S54" s="1858"/>
      <c r="T54" s="1858"/>
      <c r="U54" s="1858"/>
      <c r="V54" s="1858"/>
      <c r="W54" s="1858"/>
      <c r="X54" s="1858"/>
      <c r="Y54" s="1858"/>
      <c r="Z54" s="1858"/>
      <c r="AA54" s="1858"/>
      <c r="AB54" s="24"/>
      <c r="AC54" s="24"/>
      <c r="AD54" s="43"/>
      <c r="AE54" s="43"/>
    </row>
    <row r="55" spans="1:31" ht="9" customHeight="1">
      <c r="A55" s="1850">
        <v>8</v>
      </c>
      <c r="B55" s="1664"/>
      <c r="C55" s="1665"/>
      <c r="D55" s="1665"/>
      <c r="E55" s="1656"/>
      <c r="F55" s="1839"/>
      <c r="G55" s="1855"/>
      <c r="H55" s="1703" t="s">
        <v>284</v>
      </c>
      <c r="I55" s="1851"/>
      <c r="J55" s="1703" t="s">
        <v>357</v>
      </c>
      <c r="K55" s="1851"/>
      <c r="L55" s="1852" t="s">
        <v>285</v>
      </c>
      <c r="M55" s="1854"/>
      <c r="N55" s="1854"/>
      <c r="O55" s="1854"/>
      <c r="P55" s="24"/>
      <c r="Q55" s="1858"/>
      <c r="R55" s="1858"/>
      <c r="S55" s="1858"/>
      <c r="T55" s="1858"/>
      <c r="U55" s="1858"/>
      <c r="V55" s="1858"/>
      <c r="W55" s="1858"/>
      <c r="X55" s="1858"/>
      <c r="Y55" s="1858"/>
      <c r="Z55" s="1858"/>
      <c r="AA55" s="1858"/>
      <c r="AB55" s="24"/>
      <c r="AC55" s="24"/>
      <c r="AD55" s="43"/>
      <c r="AE55" s="43"/>
    </row>
    <row r="56" spans="1:31" ht="9" customHeight="1">
      <c r="A56" s="1856"/>
      <c r="B56" s="1656"/>
      <c r="C56" s="1657"/>
      <c r="D56" s="1657"/>
      <c r="E56" s="1656"/>
      <c r="F56" s="1839"/>
      <c r="G56" s="1855"/>
      <c r="H56" s="1703"/>
      <c r="I56" s="1851"/>
      <c r="J56" s="1703"/>
      <c r="K56" s="1851"/>
      <c r="L56" s="1852"/>
      <c r="M56" s="1854"/>
      <c r="N56" s="1854"/>
      <c r="O56" s="1854"/>
      <c r="P56" s="24"/>
      <c r="Q56" s="1858"/>
      <c r="R56" s="1858"/>
      <c r="S56" s="1858"/>
      <c r="T56" s="1858"/>
      <c r="U56" s="1858"/>
      <c r="V56" s="1858"/>
      <c r="W56" s="1858"/>
      <c r="X56" s="1858"/>
      <c r="Y56" s="1858"/>
      <c r="Z56" s="1858"/>
      <c r="AA56" s="1858"/>
      <c r="AB56" s="24"/>
      <c r="AC56" s="24"/>
      <c r="AD56" s="43"/>
      <c r="AE56" s="43"/>
    </row>
    <row r="57" spans="1:31" ht="9" customHeight="1">
      <c r="A57" s="1856"/>
      <c r="B57" s="1656"/>
      <c r="C57" s="1657"/>
      <c r="D57" s="1657"/>
      <c r="E57" s="1656"/>
      <c r="F57" s="1839"/>
      <c r="G57" s="1855"/>
      <c r="H57" s="1703" t="s">
        <v>284</v>
      </c>
      <c r="I57" s="1851"/>
      <c r="J57" s="1703" t="s">
        <v>357</v>
      </c>
      <c r="K57" s="1851"/>
      <c r="L57" s="1852" t="s">
        <v>285</v>
      </c>
      <c r="M57" s="1854"/>
      <c r="N57" s="1854"/>
      <c r="O57" s="1854"/>
      <c r="P57" s="24"/>
      <c r="Q57" s="1857"/>
      <c r="R57" s="1859"/>
      <c r="S57" s="1859"/>
      <c r="T57" s="1859"/>
      <c r="U57" s="1633"/>
      <c r="V57" s="1859"/>
      <c r="W57" s="1859"/>
      <c r="X57" s="1633"/>
      <c r="Y57" s="1859"/>
      <c r="Z57" s="1633"/>
      <c r="AA57" s="1859"/>
      <c r="AB57" s="24"/>
      <c r="AC57" s="24"/>
      <c r="AD57" s="43"/>
      <c r="AE57" s="43"/>
    </row>
    <row r="58" spans="1:31" ht="9" customHeight="1">
      <c r="A58" s="1838"/>
      <c r="B58" s="1656"/>
      <c r="C58" s="1657"/>
      <c r="D58" s="1657"/>
      <c r="E58" s="1656"/>
      <c r="F58" s="1839"/>
      <c r="G58" s="1855"/>
      <c r="H58" s="1703"/>
      <c r="I58" s="1851"/>
      <c r="J58" s="1703"/>
      <c r="K58" s="1851"/>
      <c r="L58" s="1852"/>
      <c r="M58" s="1854"/>
      <c r="N58" s="1854"/>
      <c r="O58" s="1854"/>
      <c r="P58" s="24"/>
      <c r="Q58" s="1839"/>
      <c r="R58" s="1859"/>
      <c r="S58" s="1859"/>
      <c r="T58" s="1859"/>
      <c r="U58" s="1633"/>
      <c r="V58" s="1859"/>
      <c r="W58" s="1859"/>
      <c r="X58" s="1633"/>
      <c r="Y58" s="1859"/>
      <c r="Z58" s="1633"/>
      <c r="AA58" s="1859"/>
      <c r="AB58" s="24"/>
      <c r="AC58" s="24"/>
      <c r="AD58" s="43"/>
      <c r="AE58" s="43"/>
    </row>
    <row r="59" spans="1:31" ht="9" customHeight="1">
      <c r="A59" s="1856">
        <v>9</v>
      </c>
      <c r="B59" s="1664"/>
      <c r="C59" s="1665"/>
      <c r="D59" s="1665"/>
      <c r="E59" s="1664"/>
      <c r="F59" s="1839"/>
      <c r="G59" s="1855"/>
      <c r="H59" s="1703" t="s">
        <v>284</v>
      </c>
      <c r="I59" s="1851"/>
      <c r="J59" s="1703" t="s">
        <v>357</v>
      </c>
      <c r="K59" s="1851"/>
      <c r="L59" s="1852" t="s">
        <v>285</v>
      </c>
      <c r="M59" s="1854"/>
      <c r="N59" s="1854"/>
      <c r="O59" s="1854"/>
      <c r="P59" s="24"/>
      <c r="Q59" s="1839"/>
      <c r="R59" s="1857"/>
      <c r="S59" s="1857"/>
      <c r="T59" s="1857"/>
      <c r="U59" s="1633"/>
      <c r="V59" s="1857"/>
      <c r="W59" s="1857"/>
      <c r="X59" s="1633"/>
      <c r="Y59" s="1857"/>
      <c r="Z59" s="1633"/>
      <c r="AA59" s="1857"/>
      <c r="AB59" s="24"/>
      <c r="AC59" s="24"/>
      <c r="AD59" s="43"/>
      <c r="AE59" s="43"/>
    </row>
    <row r="60" spans="1:31" ht="9" customHeight="1">
      <c r="A60" s="1856"/>
      <c r="B60" s="1656"/>
      <c r="C60" s="1657"/>
      <c r="D60" s="1657"/>
      <c r="E60" s="1656"/>
      <c r="F60" s="1839"/>
      <c r="G60" s="1855"/>
      <c r="H60" s="1703"/>
      <c r="I60" s="1851"/>
      <c r="J60" s="1703"/>
      <c r="K60" s="1851"/>
      <c r="L60" s="1852"/>
      <c r="M60" s="1854"/>
      <c r="N60" s="1854"/>
      <c r="O60" s="1854"/>
      <c r="P60" s="24"/>
      <c r="Q60" s="1839"/>
      <c r="R60" s="1839"/>
      <c r="S60" s="1839"/>
      <c r="T60" s="1839"/>
      <c r="U60" s="1839"/>
      <c r="V60" s="1839"/>
      <c r="W60" s="1839"/>
      <c r="X60" s="1839"/>
      <c r="Y60" s="1839"/>
      <c r="Z60" s="1839"/>
      <c r="AA60" s="1839"/>
      <c r="AB60" s="24"/>
      <c r="AC60" s="24"/>
      <c r="AD60" s="43"/>
      <c r="AE60" s="43"/>
    </row>
    <row r="61" spans="1:31" ht="9" customHeight="1">
      <c r="A61" s="1856"/>
      <c r="B61" s="1656"/>
      <c r="C61" s="1657"/>
      <c r="D61" s="1657"/>
      <c r="E61" s="1656"/>
      <c r="F61" s="1839"/>
      <c r="G61" s="1855"/>
      <c r="H61" s="1703" t="s">
        <v>284</v>
      </c>
      <c r="I61" s="1851"/>
      <c r="J61" s="1703" t="s">
        <v>357</v>
      </c>
      <c r="K61" s="1851"/>
      <c r="L61" s="1852" t="s">
        <v>285</v>
      </c>
      <c r="M61" s="1854"/>
      <c r="N61" s="1854"/>
      <c r="O61" s="1854"/>
      <c r="P61" s="24"/>
      <c r="Q61" s="1839"/>
      <c r="R61" s="1839"/>
      <c r="S61" s="1839"/>
      <c r="T61" s="1839"/>
      <c r="U61" s="1839"/>
      <c r="V61" s="1839"/>
      <c r="W61" s="1839"/>
      <c r="X61" s="1839"/>
      <c r="Y61" s="1839"/>
      <c r="Z61" s="1839"/>
      <c r="AA61" s="1839"/>
      <c r="AB61" s="24"/>
      <c r="AC61" s="24"/>
      <c r="AD61" s="43"/>
      <c r="AE61" s="43"/>
    </row>
    <row r="62" spans="1:31" ht="9" customHeight="1">
      <c r="A62" s="1856"/>
      <c r="B62" s="1656"/>
      <c r="C62" s="1657"/>
      <c r="D62" s="1657"/>
      <c r="E62" s="1656"/>
      <c r="F62" s="1839"/>
      <c r="G62" s="1855"/>
      <c r="H62" s="1703"/>
      <c r="I62" s="1851"/>
      <c r="J62" s="1703"/>
      <c r="K62" s="1851"/>
      <c r="L62" s="1852"/>
      <c r="M62" s="1854"/>
      <c r="N62" s="1854"/>
      <c r="O62" s="1854"/>
      <c r="P62" s="24"/>
      <c r="Q62" s="1839"/>
      <c r="R62" s="1839"/>
      <c r="S62" s="1839"/>
      <c r="T62" s="1839"/>
      <c r="U62" s="1839"/>
      <c r="V62" s="1839"/>
      <c r="W62" s="1839"/>
      <c r="X62" s="1839"/>
      <c r="Y62" s="1839"/>
      <c r="Z62" s="1839"/>
      <c r="AA62" s="1839"/>
      <c r="AB62" s="24"/>
      <c r="AC62" s="24"/>
      <c r="AD62" s="43"/>
      <c r="AE62" s="43"/>
    </row>
    <row r="63" spans="1:31" ht="9" customHeight="1">
      <c r="A63" s="1850">
        <v>10</v>
      </c>
      <c r="B63" s="1664"/>
      <c r="C63" s="1665"/>
      <c r="D63" s="1665"/>
      <c r="E63" s="1664"/>
      <c r="F63" s="1839"/>
      <c r="G63" s="1855"/>
      <c r="H63" s="1703" t="s">
        <v>284</v>
      </c>
      <c r="I63" s="1851"/>
      <c r="J63" s="1703" t="s">
        <v>357</v>
      </c>
      <c r="K63" s="1851"/>
      <c r="L63" s="1852" t="s">
        <v>285</v>
      </c>
      <c r="M63" s="1854"/>
      <c r="N63" s="1854"/>
      <c r="O63" s="1854"/>
      <c r="P63" s="24"/>
      <c r="Q63" s="1839"/>
      <c r="R63" s="1839"/>
      <c r="S63" s="1839"/>
      <c r="T63" s="1839"/>
      <c r="U63" s="1839"/>
      <c r="V63" s="1839"/>
      <c r="W63" s="1839"/>
      <c r="X63" s="1839"/>
      <c r="Y63" s="1839"/>
      <c r="Z63" s="1839"/>
      <c r="AA63" s="1839"/>
      <c r="AB63" s="24"/>
      <c r="AC63" s="24"/>
      <c r="AD63" s="43"/>
      <c r="AE63" s="43"/>
    </row>
    <row r="64" spans="1:31" ht="9" customHeight="1">
      <c r="A64" s="1856"/>
      <c r="B64" s="1656"/>
      <c r="C64" s="1657"/>
      <c r="D64" s="1657"/>
      <c r="E64" s="1656"/>
      <c r="F64" s="1839"/>
      <c r="G64" s="1855"/>
      <c r="H64" s="1703"/>
      <c r="I64" s="1851"/>
      <c r="J64" s="1703"/>
      <c r="K64" s="1851"/>
      <c r="L64" s="1852"/>
      <c r="M64" s="1854"/>
      <c r="N64" s="1854"/>
      <c r="O64" s="1854"/>
      <c r="P64" s="24"/>
      <c r="Q64" s="1839"/>
      <c r="R64" s="1839"/>
      <c r="S64" s="1839"/>
      <c r="T64" s="1839"/>
      <c r="U64" s="1839"/>
      <c r="V64" s="1839"/>
      <c r="W64" s="1839"/>
      <c r="X64" s="1839"/>
      <c r="Y64" s="1839"/>
      <c r="Z64" s="1839"/>
      <c r="AA64" s="1839"/>
      <c r="AB64" s="24"/>
      <c r="AC64" s="24"/>
      <c r="AD64" s="43"/>
      <c r="AE64" s="43"/>
    </row>
    <row r="65" spans="1:31" ht="9" customHeight="1">
      <c r="A65" s="1856"/>
      <c r="B65" s="1656"/>
      <c r="C65" s="1657"/>
      <c r="D65" s="1657"/>
      <c r="E65" s="1656"/>
      <c r="F65" s="1839"/>
      <c r="G65" s="1855"/>
      <c r="H65" s="1703" t="s">
        <v>284</v>
      </c>
      <c r="I65" s="1851"/>
      <c r="J65" s="1703" t="s">
        <v>357</v>
      </c>
      <c r="K65" s="1851"/>
      <c r="L65" s="1852" t="s">
        <v>285</v>
      </c>
      <c r="M65" s="1854"/>
      <c r="N65" s="1854"/>
      <c r="O65" s="1854"/>
      <c r="P65" s="24"/>
      <c r="Q65" s="1839"/>
      <c r="R65" s="1839"/>
      <c r="S65" s="1839"/>
      <c r="T65" s="1839"/>
      <c r="U65" s="1839"/>
      <c r="V65" s="1839"/>
      <c r="W65" s="1839"/>
      <c r="X65" s="1839"/>
      <c r="Y65" s="1839"/>
      <c r="Z65" s="1839"/>
      <c r="AA65" s="1839"/>
      <c r="AB65" s="24"/>
      <c r="AC65" s="24"/>
      <c r="AD65" s="43"/>
      <c r="AE65" s="43"/>
    </row>
    <row r="66" spans="1:31" ht="9" customHeight="1">
      <c r="A66" s="1838"/>
      <c r="B66" s="1659"/>
      <c r="C66" s="1660"/>
      <c r="D66" s="1660"/>
      <c r="E66" s="1659"/>
      <c r="F66" s="1839"/>
      <c r="G66" s="1855"/>
      <c r="H66" s="1703"/>
      <c r="I66" s="1851"/>
      <c r="J66" s="1703"/>
      <c r="K66" s="1851"/>
      <c r="L66" s="1852"/>
      <c r="M66" s="1854"/>
      <c r="N66" s="1854"/>
      <c r="O66" s="1854"/>
      <c r="P66" s="24"/>
      <c r="Q66" s="1839"/>
      <c r="R66" s="1839"/>
      <c r="S66" s="1839"/>
      <c r="T66" s="1839"/>
      <c r="U66" s="1839"/>
      <c r="V66" s="1839"/>
      <c r="W66" s="1839"/>
      <c r="X66" s="1839"/>
      <c r="Y66" s="1839"/>
      <c r="Z66" s="1839"/>
      <c r="AA66" s="1839"/>
      <c r="AB66" s="24"/>
      <c r="AC66" s="24"/>
      <c r="AD66" s="43"/>
      <c r="AE66" s="43"/>
    </row>
    <row r="67" spans="1:31" ht="9" customHeight="1">
      <c r="A67" s="1869" t="s">
        <v>639</v>
      </c>
      <c r="B67" s="1869"/>
      <c r="C67" s="1869"/>
      <c r="D67" s="1869"/>
      <c r="E67" s="1871"/>
      <c r="F67" s="1872"/>
      <c r="G67" s="1872"/>
      <c r="H67" s="1872"/>
      <c r="I67" s="1872"/>
      <c r="J67" s="1872"/>
      <c r="K67" s="1872"/>
      <c r="L67" s="1872"/>
      <c r="M67" s="1872"/>
      <c r="N67" s="1872"/>
      <c r="O67" s="1873"/>
      <c r="P67" s="24"/>
      <c r="Q67" s="1839"/>
      <c r="R67" s="1839"/>
      <c r="S67" s="1839"/>
      <c r="T67" s="1839"/>
      <c r="U67" s="1839"/>
      <c r="V67" s="1839"/>
      <c r="W67" s="1839"/>
      <c r="X67" s="1839"/>
      <c r="Y67" s="1839"/>
      <c r="Z67" s="1839"/>
      <c r="AA67" s="1839"/>
      <c r="AB67" s="24"/>
      <c r="AC67" s="24"/>
      <c r="AD67" s="43"/>
      <c r="AE67" s="43"/>
    </row>
    <row r="68" spans="1:31" ht="9.75" customHeight="1">
      <c r="A68" s="1869"/>
      <c r="B68" s="1869"/>
      <c r="C68" s="1869"/>
      <c r="D68" s="1869"/>
      <c r="E68" s="1874"/>
      <c r="F68" s="1875"/>
      <c r="G68" s="1875"/>
      <c r="H68" s="1875"/>
      <c r="I68" s="1875"/>
      <c r="J68" s="1875"/>
      <c r="K68" s="1875"/>
      <c r="L68" s="1875"/>
      <c r="M68" s="1875"/>
      <c r="N68" s="1875"/>
      <c r="O68" s="1876"/>
      <c r="P68" s="24"/>
      <c r="Q68" s="1839"/>
      <c r="R68" s="1839"/>
      <c r="S68" s="1839"/>
      <c r="T68" s="1839"/>
      <c r="U68" s="1839"/>
      <c r="V68" s="1839"/>
      <c r="W68" s="1839"/>
      <c r="X68" s="1839"/>
      <c r="Y68" s="1839"/>
      <c r="Z68" s="1839"/>
      <c r="AA68" s="1839"/>
      <c r="AB68" s="24"/>
      <c r="AC68" s="24"/>
      <c r="AD68" s="43"/>
      <c r="AE68" s="43"/>
    </row>
    <row r="69" spans="1:31" ht="13.5" customHeight="1">
      <c r="A69" s="1869"/>
      <c r="B69" s="1869"/>
      <c r="C69" s="1869"/>
      <c r="D69" s="1869"/>
      <c r="E69" s="1874"/>
      <c r="F69" s="1875"/>
      <c r="G69" s="1875"/>
      <c r="H69" s="1875"/>
      <c r="I69" s="1875"/>
      <c r="J69" s="1875"/>
      <c r="K69" s="1875"/>
      <c r="L69" s="1875"/>
      <c r="M69" s="1875"/>
      <c r="N69" s="1875"/>
      <c r="O69" s="1876"/>
      <c r="P69" s="24"/>
      <c r="Q69" s="1839"/>
      <c r="R69" s="1839"/>
      <c r="S69" s="1839"/>
      <c r="T69" s="1839"/>
      <c r="U69" s="1839"/>
      <c r="V69" s="1839"/>
      <c r="W69" s="1839"/>
      <c r="X69" s="1839"/>
      <c r="Y69" s="1839"/>
      <c r="Z69" s="1839"/>
      <c r="AA69" s="1839"/>
      <c r="AB69" s="24"/>
      <c r="AC69" s="24"/>
      <c r="AD69" s="43"/>
      <c r="AE69" s="43"/>
    </row>
    <row r="70" spans="1:31" ht="13.5" customHeight="1">
      <c r="A70" s="1869"/>
      <c r="B70" s="1869"/>
      <c r="C70" s="1869"/>
      <c r="D70" s="1869"/>
      <c r="E70" s="1874"/>
      <c r="F70" s="1875"/>
      <c r="G70" s="1875"/>
      <c r="H70" s="1875"/>
      <c r="I70" s="1875"/>
      <c r="J70" s="1875"/>
      <c r="K70" s="1875"/>
      <c r="L70" s="1875"/>
      <c r="M70" s="1875"/>
      <c r="N70" s="1875"/>
      <c r="O70" s="1876"/>
      <c r="P70" s="24"/>
      <c r="Q70" s="1839"/>
      <c r="R70" s="1839"/>
      <c r="S70" s="1839"/>
      <c r="T70" s="1839"/>
      <c r="U70" s="1839"/>
      <c r="V70" s="1839"/>
      <c r="W70" s="1839"/>
      <c r="X70" s="1839"/>
      <c r="Y70" s="1839"/>
      <c r="Z70" s="1839"/>
      <c r="AA70" s="1839"/>
      <c r="AB70" s="24"/>
      <c r="AC70" s="24"/>
      <c r="AD70" s="43"/>
      <c r="AE70" s="43"/>
    </row>
    <row r="71" spans="1:31" ht="13.5" customHeight="1">
      <c r="A71" s="1869"/>
      <c r="B71" s="1869"/>
      <c r="C71" s="1869"/>
      <c r="D71" s="1869"/>
      <c r="E71" s="1877"/>
      <c r="F71" s="1878"/>
      <c r="G71" s="1878"/>
      <c r="H71" s="1878"/>
      <c r="I71" s="1878"/>
      <c r="J71" s="1878"/>
      <c r="K71" s="1878"/>
      <c r="L71" s="1878"/>
      <c r="M71" s="1878"/>
      <c r="N71" s="1878"/>
      <c r="O71" s="1879"/>
      <c r="P71" s="24"/>
      <c r="Q71" s="1839"/>
      <c r="R71" s="1839"/>
      <c r="S71" s="1839"/>
      <c r="T71" s="1839"/>
      <c r="U71" s="1839"/>
      <c r="V71" s="1839"/>
      <c r="W71" s="1839"/>
      <c r="X71" s="1839"/>
      <c r="Y71" s="1839"/>
      <c r="Z71" s="1839"/>
      <c r="AA71" s="1839"/>
      <c r="AB71" s="24"/>
      <c r="AC71" s="24"/>
      <c r="AD71" s="43"/>
      <c r="AE71" s="43"/>
    </row>
    <row r="72" spans="1:31" ht="13.5" customHeight="1">
      <c r="A72" s="1662" t="s">
        <v>640</v>
      </c>
      <c r="B72" s="1663"/>
      <c r="C72" s="1663"/>
      <c r="D72" s="1663"/>
      <c r="E72" s="1663"/>
      <c r="F72" s="1663"/>
      <c r="G72" s="1662" t="s">
        <v>429</v>
      </c>
      <c r="H72" s="1663"/>
      <c r="I72" s="1663"/>
      <c r="J72" s="1663"/>
      <c r="K72" s="1663"/>
      <c r="L72" s="1663"/>
      <c r="M72" s="1663"/>
      <c r="N72" s="1663"/>
      <c r="O72" s="1667"/>
      <c r="P72" s="24"/>
      <c r="Q72" s="1839"/>
      <c r="R72" s="1839"/>
      <c r="S72" s="1839"/>
      <c r="T72" s="1839"/>
      <c r="U72" s="1839"/>
      <c r="V72" s="1839"/>
      <c r="W72" s="1839"/>
      <c r="X72" s="1839"/>
      <c r="Y72" s="1839"/>
      <c r="Z72" s="1839"/>
      <c r="AA72" s="1839"/>
      <c r="AB72" s="24"/>
      <c r="AC72" s="24"/>
      <c r="AD72" s="43"/>
      <c r="AE72" s="43"/>
    </row>
    <row r="73" spans="1:31" ht="13.5" customHeight="1">
      <c r="A73" s="1636"/>
      <c r="B73" s="1626"/>
      <c r="C73" s="1626"/>
      <c r="D73" s="1626"/>
      <c r="E73" s="1626"/>
      <c r="F73" s="1626"/>
      <c r="G73" s="1636"/>
      <c r="H73" s="1626"/>
      <c r="I73" s="1626"/>
      <c r="J73" s="1626"/>
      <c r="K73" s="1626"/>
      <c r="L73" s="1626"/>
      <c r="M73" s="1626"/>
      <c r="N73" s="1626"/>
      <c r="O73" s="1669"/>
      <c r="P73" s="24"/>
      <c r="Q73" s="24"/>
      <c r="R73" s="24"/>
      <c r="S73" s="24"/>
      <c r="T73" s="24"/>
      <c r="U73" s="24"/>
      <c r="V73" s="24"/>
      <c r="W73" s="24"/>
      <c r="X73" s="24"/>
      <c r="Y73" s="24"/>
      <c r="Z73" s="24"/>
      <c r="AA73" s="24"/>
      <c r="AB73" s="24"/>
      <c r="AC73" s="24"/>
      <c r="AD73" s="43"/>
      <c r="AE73" s="43"/>
    </row>
    <row r="74" spans="1:31" ht="13.5" customHeight="1">
      <c r="A74" s="1860" t="s">
        <v>431</v>
      </c>
      <c r="B74" s="1838"/>
      <c r="C74" s="1838"/>
      <c r="D74" s="1838"/>
      <c r="E74" s="1838"/>
      <c r="F74" s="1636"/>
      <c r="G74" s="1863"/>
      <c r="H74" s="1866" t="s">
        <v>284</v>
      </c>
      <c r="I74" s="1866"/>
      <c r="J74" s="1866" t="s">
        <v>357</v>
      </c>
      <c r="K74" s="1866"/>
      <c r="L74" s="1866" t="s">
        <v>472</v>
      </c>
      <c r="M74" s="1838"/>
      <c r="N74" s="1838"/>
      <c r="O74" s="1838"/>
      <c r="P74" s="24"/>
      <c r="Q74" s="1870" t="s">
        <v>641</v>
      </c>
      <c r="R74" s="1870"/>
      <c r="S74" s="1870"/>
      <c r="T74" s="1870"/>
      <c r="U74" s="1870"/>
      <c r="V74" s="1870"/>
      <c r="W74" s="1870"/>
      <c r="X74" s="1870"/>
      <c r="Y74" s="1870"/>
      <c r="Z74" s="1870"/>
      <c r="AA74" s="1870"/>
      <c r="AB74" s="1870"/>
      <c r="AC74" s="1870"/>
      <c r="AD74" s="43"/>
      <c r="AE74" s="43"/>
    </row>
    <row r="75" spans="1:31" ht="13.5" customHeight="1">
      <c r="A75" s="1861"/>
      <c r="B75" s="1670"/>
      <c r="C75" s="1670"/>
      <c r="D75" s="1670"/>
      <c r="E75" s="1670"/>
      <c r="F75" s="875"/>
      <c r="G75" s="1864"/>
      <c r="H75" s="1867"/>
      <c r="I75" s="1867"/>
      <c r="J75" s="1867"/>
      <c r="K75" s="1867"/>
      <c r="L75" s="1867"/>
      <c r="M75" s="1670"/>
      <c r="N75" s="1670"/>
      <c r="O75" s="1670"/>
      <c r="P75" s="24"/>
      <c r="Q75" s="55" t="s">
        <v>642</v>
      </c>
      <c r="R75" s="55"/>
      <c r="S75" s="56"/>
      <c r="T75" s="24"/>
      <c r="U75" s="24"/>
      <c r="V75" s="24"/>
      <c r="W75" s="24"/>
      <c r="X75" s="24"/>
      <c r="Y75" s="24"/>
      <c r="Z75" s="24"/>
      <c r="AA75" s="24"/>
      <c r="AB75" s="24"/>
      <c r="AC75" s="24"/>
      <c r="AD75" s="43"/>
      <c r="AE75" s="43"/>
    </row>
    <row r="76" spans="1:31" ht="13.5" customHeight="1">
      <c r="A76" s="1861"/>
      <c r="B76" s="1670"/>
      <c r="C76" s="1670"/>
      <c r="D76" s="1670"/>
      <c r="E76" s="1670"/>
      <c r="F76" s="875"/>
      <c r="G76" s="1864"/>
      <c r="H76" s="1867"/>
      <c r="I76" s="1867"/>
      <c r="J76" s="1867"/>
      <c r="K76" s="1867"/>
      <c r="L76" s="1867"/>
      <c r="M76" s="1670"/>
      <c r="N76" s="1670"/>
      <c r="O76" s="1670"/>
      <c r="P76" s="24"/>
      <c r="Q76" s="55" t="s">
        <v>643</v>
      </c>
      <c r="R76" s="55"/>
      <c r="S76" s="56"/>
      <c r="T76" s="24"/>
      <c r="U76" s="24"/>
      <c r="V76" s="24"/>
      <c r="W76" s="24"/>
      <c r="X76" s="24"/>
      <c r="Y76" s="24"/>
      <c r="Z76" s="24"/>
      <c r="AA76" s="24"/>
      <c r="AB76" s="24"/>
      <c r="AC76" s="24"/>
      <c r="AD76" s="43"/>
      <c r="AE76" s="43"/>
    </row>
    <row r="77" spans="1:31" ht="13.5" customHeight="1">
      <c r="A77" s="1862"/>
      <c r="B77" s="1670"/>
      <c r="C77" s="1670"/>
      <c r="D77" s="1670"/>
      <c r="E77" s="1670"/>
      <c r="F77" s="875"/>
      <c r="G77" s="1865"/>
      <c r="H77" s="1868"/>
      <c r="I77" s="1868"/>
      <c r="J77" s="1868"/>
      <c r="K77" s="1868"/>
      <c r="L77" s="1868"/>
      <c r="M77" s="1670"/>
      <c r="N77" s="1670"/>
      <c r="O77" s="1670"/>
      <c r="P77" s="24"/>
      <c r="Q77" s="55" t="s">
        <v>644</v>
      </c>
      <c r="R77" s="55"/>
      <c r="S77" s="56"/>
      <c r="T77" s="24"/>
      <c r="U77" s="24"/>
      <c r="V77" s="24"/>
      <c r="W77" s="24"/>
      <c r="X77" s="24"/>
      <c r="Y77" s="24"/>
      <c r="Z77" s="24"/>
      <c r="AA77" s="24"/>
      <c r="AB77" s="24"/>
      <c r="AC77" s="24"/>
      <c r="AD77" s="43"/>
      <c r="AE77" s="43"/>
    </row>
    <row r="78" spans="1:31" ht="13.5" customHeight="1">
      <c r="A78" s="24"/>
      <c r="B78" s="24"/>
      <c r="C78" s="24"/>
      <c r="D78" s="24"/>
      <c r="E78" s="24"/>
      <c r="F78" s="24"/>
      <c r="G78" s="24"/>
      <c r="H78" s="24"/>
      <c r="I78" s="24"/>
      <c r="J78" s="24"/>
      <c r="K78" s="24"/>
      <c r="L78" s="24"/>
      <c r="M78" s="24"/>
      <c r="N78" s="24"/>
      <c r="O78" s="24"/>
      <c r="P78" s="24"/>
      <c r="Q78" s="55" t="s">
        <v>733</v>
      </c>
      <c r="R78" s="55"/>
      <c r="S78" s="56"/>
      <c r="T78" s="24"/>
      <c r="U78" s="24"/>
      <c r="V78" s="24"/>
      <c r="W78" s="24"/>
      <c r="X78" s="24"/>
      <c r="Y78" s="24"/>
      <c r="Z78" s="24"/>
      <c r="AA78" s="24"/>
      <c r="AB78" s="24"/>
      <c r="AC78" s="24"/>
      <c r="AD78" s="43"/>
      <c r="AE78" s="43"/>
    </row>
    <row r="79" spans="1:31" ht="13.5" customHeight="1">
      <c r="A79" s="124"/>
      <c r="B79" s="124"/>
      <c r="C79" s="124"/>
      <c r="D79" s="124"/>
      <c r="E79" s="124"/>
      <c r="F79" s="124"/>
      <c r="G79" s="124"/>
      <c r="H79" s="124"/>
      <c r="I79" s="124"/>
      <c r="J79" s="124"/>
      <c r="K79" s="124"/>
      <c r="L79" s="124"/>
      <c r="M79" s="124"/>
      <c r="N79" s="124"/>
      <c r="O79" s="124"/>
      <c r="P79" s="124"/>
      <c r="Q79" s="126"/>
      <c r="R79" s="126"/>
      <c r="S79" s="126"/>
      <c r="T79" s="124"/>
      <c r="U79" s="124"/>
      <c r="V79" s="124"/>
      <c r="W79" s="124"/>
      <c r="X79" s="124"/>
      <c r="Y79" s="124"/>
      <c r="Z79" s="124"/>
      <c r="AA79" s="124"/>
      <c r="AB79" s="1575"/>
      <c r="AC79" s="1575"/>
      <c r="AD79" s="43"/>
      <c r="AE79" s="43"/>
    </row>
    <row r="80" spans="1:31" ht="13.5" customHeight="1">
      <c r="AD80" s="43"/>
      <c r="AE80" s="43"/>
    </row>
    <row r="81" spans="30:31" ht="13.5" customHeight="1">
      <c r="AD81" s="43"/>
      <c r="AE81" s="43"/>
    </row>
    <row r="82" spans="30:31" ht="13.5" customHeight="1">
      <c r="AD82" s="43"/>
      <c r="AE82" s="43"/>
    </row>
    <row r="83" spans="30:31" ht="13.5" customHeight="1">
      <c r="AD83" s="43"/>
      <c r="AE83" s="43"/>
    </row>
    <row r="84" spans="30:31" ht="13.5" customHeight="1">
      <c r="AD84" s="43"/>
      <c r="AE84" s="43"/>
    </row>
    <row r="85" spans="30:31" ht="13.5" customHeight="1">
      <c r="AD85" s="43"/>
      <c r="AE85" s="43"/>
    </row>
    <row r="86" spans="30:31" ht="13.5" customHeight="1">
      <c r="AD86" s="43"/>
      <c r="AE86" s="43"/>
    </row>
    <row r="87" spans="30:31" ht="13.5" customHeight="1">
      <c r="AD87" s="43"/>
      <c r="AE87" s="43"/>
    </row>
    <row r="88" spans="30:31" ht="13.5" customHeight="1">
      <c r="AD88" s="43"/>
      <c r="AE88" s="43"/>
    </row>
    <row r="89" spans="30:31" ht="13.5" customHeight="1">
      <c r="AD89" s="43"/>
      <c r="AE89" s="43"/>
    </row>
    <row r="90" spans="30:31" ht="13.5" customHeight="1">
      <c r="AD90" s="43"/>
      <c r="AE90" s="43"/>
    </row>
    <row r="91" spans="30:31" ht="13.5" customHeight="1">
      <c r="AE91" s="43"/>
    </row>
  </sheetData>
  <sheetProtection sheet="1" formatCells="0" formatColumns="0" formatRows="0" insertColumns="0" insertRows="0" deleteColumns="0" deleteRows="0"/>
  <mergeCells count="510">
    <mergeCell ref="L55:L56"/>
    <mergeCell ref="M55:M58"/>
    <mergeCell ref="F57:F58"/>
    <mergeCell ref="G57:G58"/>
    <mergeCell ref="AB79:AC79"/>
    <mergeCell ref="H63:H64"/>
    <mergeCell ref="T66:T68"/>
    <mergeCell ref="F65:F66"/>
    <mergeCell ref="G65:G66"/>
    <mergeCell ref="H65:H66"/>
    <mergeCell ref="I65:I66"/>
    <mergeCell ref="J65:J66"/>
    <mergeCell ref="I74:I77"/>
    <mergeCell ref="J74:J77"/>
    <mergeCell ref="K74:K77"/>
    <mergeCell ref="L74:L77"/>
    <mergeCell ref="M74:O77"/>
    <mergeCell ref="V63:V65"/>
    <mergeCell ref="Y63:Y65"/>
    <mergeCell ref="Z63:Z65"/>
    <mergeCell ref="K61:K62"/>
    <mergeCell ref="K57:K58"/>
    <mergeCell ref="L57:L58"/>
    <mergeCell ref="J59:J60"/>
    <mergeCell ref="B47:D50"/>
    <mergeCell ref="U71:U72"/>
    <mergeCell ref="Q69:Q70"/>
    <mergeCell ref="K11:O12"/>
    <mergeCell ref="E67:O71"/>
    <mergeCell ref="C9:E10"/>
    <mergeCell ref="K9:O10"/>
    <mergeCell ref="G61:G62"/>
    <mergeCell ref="H61:H62"/>
    <mergeCell ref="M59:M62"/>
    <mergeCell ref="I49:I50"/>
    <mergeCell ref="J49:J50"/>
    <mergeCell ref="K49:K50"/>
    <mergeCell ref="T63:T65"/>
    <mergeCell ref="U63:U65"/>
    <mergeCell ref="J47:J48"/>
    <mergeCell ref="U69:U70"/>
    <mergeCell ref="H59:H60"/>
    <mergeCell ref="I59:I60"/>
    <mergeCell ref="F49:F50"/>
    <mergeCell ref="G49:G50"/>
    <mergeCell ref="K59:K60"/>
    <mergeCell ref="L59:L60"/>
    <mergeCell ref="L61:L62"/>
    <mergeCell ref="V69:V70"/>
    <mergeCell ref="W69:W70"/>
    <mergeCell ref="X69:X70"/>
    <mergeCell ref="V71:V72"/>
    <mergeCell ref="W71:W72"/>
    <mergeCell ref="G47:G48"/>
    <mergeCell ref="A47:A50"/>
    <mergeCell ref="A51:A54"/>
    <mergeCell ref="B51:D54"/>
    <mergeCell ref="E51:E54"/>
    <mergeCell ref="F51:F52"/>
    <mergeCell ref="E59:E62"/>
    <mergeCell ref="F59:F60"/>
    <mergeCell ref="G59:G60"/>
    <mergeCell ref="I61:I62"/>
    <mergeCell ref="F61:F62"/>
    <mergeCell ref="H57:H58"/>
    <mergeCell ref="I57:I58"/>
    <mergeCell ref="E47:E50"/>
    <mergeCell ref="F47:F48"/>
    <mergeCell ref="G51:G52"/>
    <mergeCell ref="H51:H52"/>
    <mergeCell ref="A59:A62"/>
    <mergeCell ref="B59:D62"/>
    <mergeCell ref="J61:J62"/>
    <mergeCell ref="Q74:AC74"/>
    <mergeCell ref="X71:X72"/>
    <mergeCell ref="Y71:Y72"/>
    <mergeCell ref="Z71:Z72"/>
    <mergeCell ref="AA71:AA72"/>
    <mergeCell ref="X63:X65"/>
    <mergeCell ref="S63:S65"/>
    <mergeCell ref="Y69:Y70"/>
    <mergeCell ref="Z69:Z70"/>
    <mergeCell ref="AA69:AA70"/>
    <mergeCell ref="Q71:Q72"/>
    <mergeCell ref="R71:R72"/>
    <mergeCell ref="S71:S72"/>
    <mergeCell ref="T71:T72"/>
    <mergeCell ref="S69:S70"/>
    <mergeCell ref="T69:T70"/>
    <mergeCell ref="G72:O73"/>
    <mergeCell ref="R69:R70"/>
    <mergeCell ref="Q66:Q68"/>
    <mergeCell ref="R66:R68"/>
    <mergeCell ref="AA63:AA65"/>
    <mergeCell ref="Q63:Q65"/>
    <mergeCell ref="R63:R65"/>
    <mergeCell ref="A63:A66"/>
    <mergeCell ref="B63:D66"/>
    <mergeCell ref="E63:E66"/>
    <mergeCell ref="F63:F64"/>
    <mergeCell ref="G63:G64"/>
    <mergeCell ref="A74:A77"/>
    <mergeCell ref="B74:F77"/>
    <mergeCell ref="G74:G77"/>
    <mergeCell ref="H74:H77"/>
    <mergeCell ref="A67:D71"/>
    <mergeCell ref="A72:F73"/>
    <mergeCell ref="I63:I64"/>
    <mergeCell ref="J63:J64"/>
    <mergeCell ref="K63:K64"/>
    <mergeCell ref="L63:L64"/>
    <mergeCell ref="M63:M66"/>
    <mergeCell ref="N63:O66"/>
    <mergeCell ref="K65:K66"/>
    <mergeCell ref="L65:L66"/>
    <mergeCell ref="W66:W68"/>
    <mergeCell ref="X66:X68"/>
    <mergeCell ref="Y66:Y68"/>
    <mergeCell ref="Z66:Z68"/>
    <mergeCell ref="AA66:AA68"/>
    <mergeCell ref="U66:U68"/>
    <mergeCell ref="V66:V68"/>
    <mergeCell ref="W63:W65"/>
    <mergeCell ref="S66:S68"/>
    <mergeCell ref="Y60:Y62"/>
    <mergeCell ref="Z60:Z62"/>
    <mergeCell ref="AA60:AA62"/>
    <mergeCell ref="N59:O62"/>
    <mergeCell ref="Q60:Q62"/>
    <mergeCell ref="R60:R62"/>
    <mergeCell ref="S60:S62"/>
    <mergeCell ref="T60:T62"/>
    <mergeCell ref="U60:U62"/>
    <mergeCell ref="Q57:Q59"/>
    <mergeCell ref="R57:R59"/>
    <mergeCell ref="S57:S59"/>
    <mergeCell ref="T57:T59"/>
    <mergeCell ref="N55:O58"/>
    <mergeCell ref="Y57:Y59"/>
    <mergeCell ref="Z57:Z59"/>
    <mergeCell ref="AA57:AA59"/>
    <mergeCell ref="W57:W59"/>
    <mergeCell ref="X57:X59"/>
    <mergeCell ref="U57:U59"/>
    <mergeCell ref="V57:V59"/>
    <mergeCell ref="V60:V62"/>
    <mergeCell ref="W60:W62"/>
    <mergeCell ref="X60:X62"/>
    <mergeCell ref="J57:J58"/>
    <mergeCell ref="A55:A58"/>
    <mergeCell ref="B55:D58"/>
    <mergeCell ref="E55:E58"/>
    <mergeCell ref="F55:F56"/>
    <mergeCell ref="G55:G56"/>
    <mergeCell ref="H55:H56"/>
    <mergeCell ref="I55:I56"/>
    <mergeCell ref="J55:J56"/>
    <mergeCell ref="K55:K56"/>
    <mergeCell ref="AA51:AA53"/>
    <mergeCell ref="F53:F54"/>
    <mergeCell ref="G53:G54"/>
    <mergeCell ref="H53:H54"/>
    <mergeCell ref="I53:I54"/>
    <mergeCell ref="J53:J54"/>
    <mergeCell ref="Q51:Q53"/>
    <mergeCell ref="R51:R53"/>
    <mergeCell ref="S51:S53"/>
    <mergeCell ref="T51:T53"/>
    <mergeCell ref="I51:I52"/>
    <mergeCell ref="J51:J52"/>
    <mergeCell ref="K51:K52"/>
    <mergeCell ref="L51:L52"/>
    <mergeCell ref="M51:M54"/>
    <mergeCell ref="N51:O54"/>
    <mergeCell ref="K53:K54"/>
    <mergeCell ref="L53:L54"/>
    <mergeCell ref="Q54:AA56"/>
    <mergeCell ref="W51:W53"/>
    <mergeCell ref="X51:X53"/>
    <mergeCell ref="Y51:Y53"/>
    <mergeCell ref="Z51:Z53"/>
    <mergeCell ref="Z48:Z50"/>
    <mergeCell ref="AA48:AA50"/>
    <mergeCell ref="N47:O50"/>
    <mergeCell ref="Q48:Q50"/>
    <mergeCell ref="R48:R50"/>
    <mergeCell ref="S48:S50"/>
    <mergeCell ref="T48:T50"/>
    <mergeCell ref="U48:U50"/>
    <mergeCell ref="Q45:Q47"/>
    <mergeCell ref="R45:R47"/>
    <mergeCell ref="S45:S47"/>
    <mergeCell ref="T45:T47"/>
    <mergeCell ref="W45:W47"/>
    <mergeCell ref="X45:X47"/>
    <mergeCell ref="Y45:Y47"/>
    <mergeCell ref="Z45:Z47"/>
    <mergeCell ref="AA45:AA47"/>
    <mergeCell ref="V48:V50"/>
    <mergeCell ref="W48:W50"/>
    <mergeCell ref="X48:X50"/>
    <mergeCell ref="U45:U47"/>
    <mergeCell ref="V45:V47"/>
    <mergeCell ref="N43:O46"/>
    <mergeCell ref="AA42:AA44"/>
    <mergeCell ref="V51:V53"/>
    <mergeCell ref="Y48:Y50"/>
    <mergeCell ref="U51:U53"/>
    <mergeCell ref="K47:K48"/>
    <mergeCell ref="L47:L48"/>
    <mergeCell ref="M47:M50"/>
    <mergeCell ref="L49:L50"/>
    <mergeCell ref="H49:H50"/>
    <mergeCell ref="H47:H48"/>
    <mergeCell ref="I47:I48"/>
    <mergeCell ref="A43:A46"/>
    <mergeCell ref="B43:D46"/>
    <mergeCell ref="E43:E46"/>
    <mergeCell ref="F43:F44"/>
    <mergeCell ref="G43:G44"/>
    <mergeCell ref="Q42:Q44"/>
    <mergeCell ref="R42:R44"/>
    <mergeCell ref="S42:S44"/>
    <mergeCell ref="T42:T44"/>
    <mergeCell ref="A39:A42"/>
    <mergeCell ref="B39:D42"/>
    <mergeCell ref="E39:E42"/>
    <mergeCell ref="F39:F40"/>
    <mergeCell ref="G39:G40"/>
    <mergeCell ref="H39:H40"/>
    <mergeCell ref="F45:F46"/>
    <mergeCell ref="K45:K46"/>
    <mergeCell ref="L45:L46"/>
    <mergeCell ref="H43:H44"/>
    <mergeCell ref="I43:I44"/>
    <mergeCell ref="J43:J44"/>
    <mergeCell ref="K43:K44"/>
    <mergeCell ref="L43:L44"/>
    <mergeCell ref="W39:W41"/>
    <mergeCell ref="X39:X41"/>
    <mergeCell ref="Y39:Y41"/>
    <mergeCell ref="Z39:Z41"/>
    <mergeCell ref="AA39:AA41"/>
    <mergeCell ref="F41:F42"/>
    <mergeCell ref="G41:G42"/>
    <mergeCell ref="H41:H42"/>
    <mergeCell ref="I41:I42"/>
    <mergeCell ref="J41:J42"/>
    <mergeCell ref="Q39:Q41"/>
    <mergeCell ref="R39:R41"/>
    <mergeCell ref="S39:S41"/>
    <mergeCell ref="T39:T41"/>
    <mergeCell ref="U39:U41"/>
    <mergeCell ref="W42:W44"/>
    <mergeCell ref="X42:X44"/>
    <mergeCell ref="Y42:Y44"/>
    <mergeCell ref="Z42:Z44"/>
    <mergeCell ref="M43:M46"/>
    <mergeCell ref="G45:G46"/>
    <mergeCell ref="H45:H46"/>
    <mergeCell ref="I45:I46"/>
    <mergeCell ref="J45:J46"/>
    <mergeCell ref="V39:V41"/>
    <mergeCell ref="I39:I40"/>
    <mergeCell ref="J39:J40"/>
    <mergeCell ref="K39:K40"/>
    <mergeCell ref="L39:L40"/>
    <mergeCell ref="M39:M42"/>
    <mergeCell ref="N39:O42"/>
    <mergeCell ref="K41:K42"/>
    <mergeCell ref="L41:L42"/>
    <mergeCell ref="U42:U44"/>
    <mergeCell ref="V42:V44"/>
    <mergeCell ref="H35:H36"/>
    <mergeCell ref="I35:I36"/>
    <mergeCell ref="J35:J36"/>
    <mergeCell ref="K35:K36"/>
    <mergeCell ref="L35:L36"/>
    <mergeCell ref="M35:M38"/>
    <mergeCell ref="L37:L38"/>
    <mergeCell ref="Y36:Y38"/>
    <mergeCell ref="Z36:Z38"/>
    <mergeCell ref="I37:I38"/>
    <mergeCell ref="J37:J38"/>
    <mergeCell ref="K37:K38"/>
    <mergeCell ref="V36:V38"/>
    <mergeCell ref="W36:W38"/>
    <mergeCell ref="X36:X38"/>
    <mergeCell ref="AA36:AA38"/>
    <mergeCell ref="N35:O38"/>
    <mergeCell ref="Q36:Q38"/>
    <mergeCell ref="R36:R38"/>
    <mergeCell ref="S36:S38"/>
    <mergeCell ref="T36:T38"/>
    <mergeCell ref="U36:U38"/>
    <mergeCell ref="Q33:Q35"/>
    <mergeCell ref="R33:R35"/>
    <mergeCell ref="S33:S35"/>
    <mergeCell ref="T33:T35"/>
    <mergeCell ref="W33:W35"/>
    <mergeCell ref="X33:X35"/>
    <mergeCell ref="Y33:Y35"/>
    <mergeCell ref="Z33:Z35"/>
    <mergeCell ref="AA33:AA35"/>
    <mergeCell ref="A35:A38"/>
    <mergeCell ref="B35:D38"/>
    <mergeCell ref="E35:E38"/>
    <mergeCell ref="F35:F36"/>
    <mergeCell ref="G35:G36"/>
    <mergeCell ref="U33:U35"/>
    <mergeCell ref="V33:V35"/>
    <mergeCell ref="N31:O34"/>
    <mergeCell ref="F33:F34"/>
    <mergeCell ref="G33:G34"/>
    <mergeCell ref="H33:H34"/>
    <mergeCell ref="I33:I34"/>
    <mergeCell ref="J33:J34"/>
    <mergeCell ref="K33:K34"/>
    <mergeCell ref="L33:L34"/>
    <mergeCell ref="H31:H32"/>
    <mergeCell ref="I31:I32"/>
    <mergeCell ref="J31:J32"/>
    <mergeCell ref="K31:K32"/>
    <mergeCell ref="L31:L32"/>
    <mergeCell ref="M31:M34"/>
    <mergeCell ref="F37:F38"/>
    <mergeCell ref="G37:G38"/>
    <mergeCell ref="H37:H38"/>
    <mergeCell ref="AA30:AA32"/>
    <mergeCell ref="A31:A34"/>
    <mergeCell ref="B31:D34"/>
    <mergeCell ref="E31:E34"/>
    <mergeCell ref="F31:F32"/>
    <mergeCell ref="G31:G32"/>
    <mergeCell ref="Q30:Q32"/>
    <mergeCell ref="R30:R32"/>
    <mergeCell ref="S30:S32"/>
    <mergeCell ref="T30:T32"/>
    <mergeCell ref="U30:U32"/>
    <mergeCell ref="V30:V32"/>
    <mergeCell ref="A27:A30"/>
    <mergeCell ref="B27:D30"/>
    <mergeCell ref="E27:E30"/>
    <mergeCell ref="F27:F28"/>
    <mergeCell ref="G27:G28"/>
    <mergeCell ref="H27:H28"/>
    <mergeCell ref="W27:W29"/>
    <mergeCell ref="X27:X29"/>
    <mergeCell ref="Y27:Y29"/>
    <mergeCell ref="Z27:Z29"/>
    <mergeCell ref="AA27:AA29"/>
    <mergeCell ref="F29:F30"/>
    <mergeCell ref="G29:G30"/>
    <mergeCell ref="H29:H30"/>
    <mergeCell ref="I29:I30"/>
    <mergeCell ref="J29:J30"/>
    <mergeCell ref="Q27:Q29"/>
    <mergeCell ref="R27:R29"/>
    <mergeCell ref="S27:S29"/>
    <mergeCell ref="T27:T29"/>
    <mergeCell ref="U27:U29"/>
    <mergeCell ref="V27:V29"/>
    <mergeCell ref="I27:I28"/>
    <mergeCell ref="J27:J28"/>
    <mergeCell ref="K27:K28"/>
    <mergeCell ref="L27:L28"/>
    <mergeCell ref="M27:M30"/>
    <mergeCell ref="N27:O30"/>
    <mergeCell ref="K29:K30"/>
    <mergeCell ref="L29:L30"/>
    <mergeCell ref="W30:W32"/>
    <mergeCell ref="X30:X32"/>
    <mergeCell ref="Y30:Y32"/>
    <mergeCell ref="Z30:Z32"/>
    <mergeCell ref="AA17:AA18"/>
    <mergeCell ref="U17:U18"/>
    <mergeCell ref="V17:V18"/>
    <mergeCell ref="AA19:AA20"/>
    <mergeCell ref="U21:U22"/>
    <mergeCell ref="V21:V22"/>
    <mergeCell ref="AA25:AA26"/>
    <mergeCell ref="AA21:AA22"/>
    <mergeCell ref="Z23:Z24"/>
    <mergeCell ref="AA23:AA24"/>
    <mergeCell ref="X21:X22"/>
    <mergeCell ref="Y21:Y22"/>
    <mergeCell ref="W21:W22"/>
    <mergeCell ref="U19:U20"/>
    <mergeCell ref="V19:V20"/>
    <mergeCell ref="W19:W20"/>
    <mergeCell ref="X19:X20"/>
    <mergeCell ref="Y19:Y20"/>
    <mergeCell ref="Z19:Z20"/>
    <mergeCell ref="Z21:Z22"/>
    <mergeCell ref="A25:A26"/>
    <mergeCell ref="B25:D26"/>
    <mergeCell ref="G25:L25"/>
    <mergeCell ref="M25:M26"/>
    <mergeCell ref="N25:O26"/>
    <mergeCell ref="Q25:Q26"/>
    <mergeCell ref="R25:R26"/>
    <mergeCell ref="Y25:Y26"/>
    <mergeCell ref="Z25:Z26"/>
    <mergeCell ref="G26:L26"/>
    <mergeCell ref="V25:V26"/>
    <mergeCell ref="W25:W26"/>
    <mergeCell ref="X25:X26"/>
    <mergeCell ref="S25:S26"/>
    <mergeCell ref="T25:T26"/>
    <mergeCell ref="U25:U26"/>
    <mergeCell ref="U23:U24"/>
    <mergeCell ref="V23:V24"/>
    <mergeCell ref="W23:W24"/>
    <mergeCell ref="X23:X24"/>
    <mergeCell ref="Y23:Y24"/>
    <mergeCell ref="A19:O21"/>
    <mergeCell ref="Q19:Q20"/>
    <mergeCell ref="R19:R20"/>
    <mergeCell ref="S19:S20"/>
    <mergeCell ref="T19:T20"/>
    <mergeCell ref="Q23:Q24"/>
    <mergeCell ref="R23:R24"/>
    <mergeCell ref="S23:S24"/>
    <mergeCell ref="T23:T24"/>
    <mergeCell ref="Q17:Q18"/>
    <mergeCell ref="R17:R18"/>
    <mergeCell ref="S17:S18"/>
    <mergeCell ref="T17:T18"/>
    <mergeCell ref="Q21:Q22"/>
    <mergeCell ref="R21:R22"/>
    <mergeCell ref="S21:S22"/>
    <mergeCell ref="T21:T22"/>
    <mergeCell ref="AA13:AA14"/>
    <mergeCell ref="W17:W18"/>
    <mergeCell ref="X17:X18"/>
    <mergeCell ref="Y17:Y18"/>
    <mergeCell ref="Z17:Z18"/>
    <mergeCell ref="Z15:Z16"/>
    <mergeCell ref="AA15:AA16"/>
    <mergeCell ref="Q15:Q16"/>
    <mergeCell ref="R15:R16"/>
    <mergeCell ref="S15:S16"/>
    <mergeCell ref="T15:T16"/>
    <mergeCell ref="U15:U16"/>
    <mergeCell ref="V15:V16"/>
    <mergeCell ref="W13:W14"/>
    <mergeCell ref="X13:X14"/>
    <mergeCell ref="Y13:Y14"/>
    <mergeCell ref="W15:W16"/>
    <mergeCell ref="X15:X16"/>
    <mergeCell ref="Y15:Y16"/>
    <mergeCell ref="Z13:Z14"/>
    <mergeCell ref="K13:N14"/>
    <mergeCell ref="K15:N16"/>
    <mergeCell ref="O15:O16"/>
    <mergeCell ref="G13:J14"/>
    <mergeCell ref="G15:J16"/>
    <mergeCell ref="AA11:AA12"/>
    <mergeCell ref="A12:B12"/>
    <mergeCell ref="C12:E12"/>
    <mergeCell ref="Q13:Q14"/>
    <mergeCell ref="R13:R14"/>
    <mergeCell ref="Z11:Z12"/>
    <mergeCell ref="Z9:Z10"/>
    <mergeCell ref="AA9:AA10"/>
    <mergeCell ref="S13:S14"/>
    <mergeCell ref="T13:T14"/>
    <mergeCell ref="U13:U14"/>
    <mergeCell ref="V13:V14"/>
    <mergeCell ref="U11:U12"/>
    <mergeCell ref="V11:V12"/>
    <mergeCell ref="S11:S12"/>
    <mergeCell ref="G11:J11"/>
    <mergeCell ref="Q11:Q12"/>
    <mergeCell ref="R11:R12"/>
    <mergeCell ref="W11:W12"/>
    <mergeCell ref="X11:X12"/>
    <mergeCell ref="Y11:Y12"/>
    <mergeCell ref="T11:T12"/>
    <mergeCell ref="U9:U10"/>
    <mergeCell ref="V9:V10"/>
    <mergeCell ref="W9:W10"/>
    <mergeCell ref="X9:X10"/>
    <mergeCell ref="Y9:Y10"/>
    <mergeCell ref="A10:B10"/>
    <mergeCell ref="Y7:Y8"/>
    <mergeCell ref="Z7:Z8"/>
    <mergeCell ref="Q9:Q10"/>
    <mergeCell ref="R9:R10"/>
    <mergeCell ref="S9:S10"/>
    <mergeCell ref="T9:T10"/>
    <mergeCell ref="S7:S8"/>
    <mergeCell ref="T7:T8"/>
    <mergeCell ref="U7:U8"/>
    <mergeCell ref="G9:J10"/>
    <mergeCell ref="M1:O1"/>
    <mergeCell ref="Q2:Q3"/>
    <mergeCell ref="F4:J5"/>
    <mergeCell ref="X4:Y4"/>
    <mergeCell ref="C5:E6"/>
    <mergeCell ref="K5:L6"/>
    <mergeCell ref="M5:M6"/>
    <mergeCell ref="Q5:AA6"/>
    <mergeCell ref="F6:J7"/>
    <mergeCell ref="R7:R8"/>
    <mergeCell ref="AA7:AA8"/>
    <mergeCell ref="V7:V8"/>
    <mergeCell ref="W7:W8"/>
    <mergeCell ref="X7:X8"/>
    <mergeCell ref="A1:C1"/>
  </mergeCells>
  <phoneticPr fontId="13"/>
  <printOptions horizontalCentered="1" verticalCentered="1"/>
  <pageMargins left="0.70866141732283472" right="0.70866141732283472" top="0.74803149606299213" bottom="0.74803149606299213" header="0.31496062992125984" footer="0.31496062992125984"/>
  <pageSetup paperSize="8" scale="90" orientation="landscape" blackAndWhite="1"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K28"/>
  <sheetViews>
    <sheetView zoomScaleNormal="100" workbookViewId="0">
      <selection sqref="A1:B1"/>
    </sheetView>
  </sheetViews>
  <sheetFormatPr defaultRowHeight="28.5" customHeight="1"/>
  <cols>
    <col min="1" max="1" width="16.7109375" style="333" customWidth="1"/>
    <col min="2" max="2" width="6" style="333" customWidth="1"/>
    <col min="3" max="3" width="25.85546875" style="333" customWidth="1"/>
    <col min="4" max="4" width="11.85546875" style="333" customWidth="1"/>
    <col min="5" max="8" width="5.85546875" style="333" customWidth="1"/>
    <col min="9" max="9" width="11.5703125" style="333" customWidth="1"/>
    <col min="10" max="10" width="6.42578125" style="333" customWidth="1"/>
    <col min="11" max="16384" width="9.140625" style="333"/>
  </cols>
  <sheetData>
    <row r="1" spans="1:9" ht="24" customHeight="1">
      <c r="A1" s="1882" t="s">
        <v>965</v>
      </c>
      <c r="B1" s="1883"/>
      <c r="C1" s="148"/>
      <c r="D1" s="147"/>
      <c r="E1" s="147"/>
      <c r="F1" s="147"/>
      <c r="G1" s="147"/>
      <c r="H1" s="147"/>
      <c r="I1" s="147"/>
    </row>
    <row r="2" spans="1:9" ht="28.5" customHeight="1">
      <c r="A2" s="147"/>
      <c r="B2" s="147"/>
      <c r="C2" s="147"/>
      <c r="D2" s="147"/>
      <c r="E2" s="147"/>
      <c r="F2" s="147"/>
      <c r="G2" s="147"/>
      <c r="H2" s="147"/>
      <c r="I2" s="147"/>
    </row>
    <row r="3" spans="1:9" ht="60.75" customHeight="1">
      <c r="A3" s="1884" t="s">
        <v>459</v>
      </c>
      <c r="B3" s="1885"/>
      <c r="C3" s="1885"/>
      <c r="D3" s="1885"/>
      <c r="E3" s="1885"/>
      <c r="F3" s="1885"/>
      <c r="G3" s="1885"/>
      <c r="H3" s="1885"/>
      <c r="I3" s="1886"/>
    </row>
    <row r="4" spans="1:9" ht="28.5" customHeight="1">
      <c r="A4" s="228" t="s">
        <v>460</v>
      </c>
      <c r="B4" s="147"/>
      <c r="C4" s="147"/>
      <c r="D4" s="152" t="s">
        <v>461</v>
      </c>
      <c r="E4" s="147"/>
      <c r="F4" s="147"/>
      <c r="G4" s="147"/>
      <c r="H4" s="147"/>
      <c r="I4" s="229"/>
    </row>
    <row r="5" spans="1:9" ht="38.25" customHeight="1">
      <c r="A5" s="1909"/>
      <c r="B5" s="1910"/>
      <c r="C5" s="1911"/>
      <c r="D5" s="1887"/>
      <c r="E5" s="1888"/>
      <c r="F5" s="1888"/>
      <c r="G5" s="1888"/>
      <c r="H5" s="1888"/>
      <c r="I5" s="1889"/>
    </row>
    <row r="6" spans="1:9" ht="27.75" customHeight="1">
      <c r="A6" s="1890" t="s">
        <v>462</v>
      </c>
      <c r="B6" s="151" t="s">
        <v>463</v>
      </c>
      <c r="C6" s="399"/>
      <c r="D6" s="152" t="s">
        <v>464</v>
      </c>
      <c r="E6" s="147"/>
      <c r="F6" s="147"/>
      <c r="G6" s="147"/>
      <c r="H6" s="147"/>
      <c r="I6" s="229"/>
    </row>
    <row r="7" spans="1:9" ht="28.5" customHeight="1">
      <c r="A7" s="1891"/>
      <c r="B7" s="187" t="s">
        <v>465</v>
      </c>
      <c r="C7" s="400"/>
      <c r="D7" s="1892"/>
      <c r="E7" s="1893"/>
      <c r="F7" s="1893"/>
      <c r="G7" s="1893"/>
      <c r="H7" s="1893"/>
      <c r="I7" s="1894"/>
    </row>
    <row r="8" spans="1:9" ht="28.5" customHeight="1">
      <c r="A8" s="228" t="s">
        <v>466</v>
      </c>
      <c r="B8" s="147"/>
      <c r="C8" s="147"/>
      <c r="D8" s="152" t="s">
        <v>467</v>
      </c>
      <c r="E8" s="153"/>
      <c r="F8" s="153"/>
      <c r="G8" s="153"/>
      <c r="H8" s="153"/>
      <c r="I8" s="231"/>
    </row>
    <row r="9" spans="1:9" ht="38.25" customHeight="1">
      <c r="A9" s="1895" t="s">
        <v>468</v>
      </c>
      <c r="B9" s="1896"/>
      <c r="C9" s="1897"/>
      <c r="D9" s="1909"/>
      <c r="E9" s="1910"/>
      <c r="F9" s="1910"/>
      <c r="G9" s="1910"/>
      <c r="H9" s="1910"/>
      <c r="I9" s="1911"/>
    </row>
    <row r="10" spans="1:9" ht="28.5" customHeight="1">
      <c r="A10" s="1898" t="s">
        <v>469</v>
      </c>
      <c r="B10" s="1899"/>
      <c r="C10" s="1900"/>
      <c r="D10" s="401"/>
      <c r="E10" s="147" t="s">
        <v>284</v>
      </c>
      <c r="F10" s="403"/>
      <c r="G10" s="147" t="s">
        <v>357</v>
      </c>
      <c r="H10" s="403"/>
      <c r="I10" s="229" t="s">
        <v>470</v>
      </c>
    </row>
    <row r="11" spans="1:9" ht="28.5" customHeight="1">
      <c r="A11" s="1901"/>
      <c r="B11" s="1902"/>
      <c r="C11" s="1903"/>
      <c r="D11" s="402"/>
      <c r="E11" s="230" t="s">
        <v>284</v>
      </c>
      <c r="F11" s="400"/>
      <c r="G11" s="230" t="s">
        <v>471</v>
      </c>
      <c r="H11" s="400"/>
      <c r="I11" s="232" t="s">
        <v>472</v>
      </c>
    </row>
    <row r="12" spans="1:9" ht="28.5" customHeight="1">
      <c r="A12" s="1904" t="s">
        <v>473</v>
      </c>
      <c r="B12" s="1905" t="str">
        <f>初期入力!B1&amp;""</f>
        <v>現場</v>
      </c>
      <c r="C12" s="1905"/>
      <c r="D12" s="1905"/>
      <c r="E12" s="1905"/>
      <c r="F12" s="1905"/>
      <c r="G12" s="1905"/>
      <c r="H12" s="1905"/>
      <c r="I12" s="1906"/>
    </row>
    <row r="13" spans="1:9" ht="28.5" customHeight="1">
      <c r="A13" s="1901"/>
      <c r="B13" s="1907"/>
      <c r="C13" s="1907"/>
      <c r="D13" s="1907"/>
      <c r="E13" s="1907"/>
      <c r="F13" s="1907"/>
      <c r="G13" s="1907"/>
      <c r="H13" s="1907"/>
      <c r="I13" s="1908"/>
    </row>
    <row r="15" spans="1:9" ht="28.5" customHeight="1">
      <c r="A15" s="332"/>
    </row>
    <row r="26" spans="7:11" ht="28.5" customHeight="1">
      <c r="K26" s="334"/>
    </row>
    <row r="28" spans="7:11" ht="28.5" customHeight="1">
      <c r="G28" s="1881"/>
      <c r="H28" s="1881"/>
      <c r="I28" s="1881"/>
      <c r="J28" s="1881"/>
    </row>
  </sheetData>
  <sheetProtection sheet="1" objects="1" scenarios="1" formatCells="0"/>
  <mergeCells count="12">
    <mergeCell ref="G28:J28"/>
    <mergeCell ref="A1:B1"/>
    <mergeCell ref="A3:I3"/>
    <mergeCell ref="D5:I5"/>
    <mergeCell ref="A6:A7"/>
    <mergeCell ref="D7:I7"/>
    <mergeCell ref="A9:C9"/>
    <mergeCell ref="A10:C11"/>
    <mergeCell ref="A12:A13"/>
    <mergeCell ref="B12:I13"/>
    <mergeCell ref="A5:C5"/>
    <mergeCell ref="D9:I9"/>
  </mergeCells>
  <phoneticPr fontId="10"/>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tabColor rgb="FFFF0000"/>
  </sheetPr>
  <dimension ref="A1:AH53"/>
  <sheetViews>
    <sheetView zoomScale="85" zoomScaleNormal="85" workbookViewId="0">
      <pane xSplit="3" ySplit="3" topLeftCell="D4" activePane="bottomRight" state="frozen"/>
      <selection sqref="A1:I1"/>
      <selection pane="topRight" sqref="A1:I1"/>
      <selection pane="bottomLeft" sqref="A1:I1"/>
      <selection pane="bottomRight" activeCell="H11" sqref="H11"/>
    </sheetView>
  </sheetViews>
  <sheetFormatPr defaultRowHeight="16.5"/>
  <cols>
    <col min="1" max="1" width="6.28515625" style="1" customWidth="1"/>
    <col min="2" max="3" width="14.85546875" style="1" customWidth="1"/>
    <col min="4" max="5" width="17.42578125" style="1" customWidth="1"/>
    <col min="6" max="6" width="19.28515625" style="1" customWidth="1"/>
    <col min="7" max="7" width="15.140625" style="1" customWidth="1"/>
    <col min="8" max="8" width="28.42578125" style="1" customWidth="1"/>
    <col min="9" max="9" width="16.7109375" style="1" customWidth="1"/>
    <col min="10" max="10" width="11.28515625" style="1" customWidth="1"/>
    <col min="11" max="11" width="16.5703125" style="1" customWidth="1"/>
    <col min="12" max="12" width="17.85546875" style="1" customWidth="1"/>
    <col min="13" max="13" width="18.5703125" style="1" customWidth="1"/>
    <col min="14" max="14" width="16.5703125" style="1" customWidth="1"/>
    <col min="15" max="15" width="23.140625" style="1" bestFit="1" customWidth="1"/>
    <col min="16" max="19" width="15.7109375" style="1" customWidth="1"/>
    <col min="20" max="20" width="18.7109375" style="1" customWidth="1"/>
    <col min="21" max="21" width="9.7109375" style="1" bestFit="1" customWidth="1"/>
    <col min="22" max="22" width="27.85546875" style="1" customWidth="1"/>
    <col min="23" max="23" width="22.5703125" style="1" customWidth="1"/>
    <col min="24" max="24" width="17.42578125" style="1" customWidth="1"/>
    <col min="25" max="25" width="16.42578125" style="1" bestFit="1" customWidth="1"/>
    <col min="26" max="26" width="17.85546875" style="1" customWidth="1"/>
    <col min="27" max="27" width="17" style="1" bestFit="1" customWidth="1"/>
    <col min="28" max="28" width="10.7109375" style="1" customWidth="1"/>
    <col min="29" max="29" width="7.7109375" style="1" bestFit="1" customWidth="1"/>
    <col min="30" max="30" width="17" style="1" bestFit="1" customWidth="1"/>
    <col min="31" max="31" width="20.85546875" style="1" bestFit="1" customWidth="1"/>
    <col min="32" max="33" width="9.140625" style="1"/>
    <col min="34" max="34" width="63.28515625" style="1" bestFit="1" customWidth="1"/>
    <col min="35" max="35" width="38.42578125" style="1" customWidth="1"/>
    <col min="36" max="16384" width="9.140625" style="1"/>
  </cols>
  <sheetData>
    <row r="1" spans="1:34" s="2" customFormat="1" ht="165.75">
      <c r="A1" s="304" t="s">
        <v>185</v>
      </c>
      <c r="B1" s="305"/>
      <c r="C1" s="306"/>
      <c r="D1" s="307" t="s">
        <v>893</v>
      </c>
      <c r="E1" s="307" t="s">
        <v>894</v>
      </c>
      <c r="F1" s="307" t="s">
        <v>1097</v>
      </c>
      <c r="G1" s="307" t="s">
        <v>195</v>
      </c>
      <c r="H1" s="307" t="s">
        <v>1109</v>
      </c>
      <c r="I1" s="307"/>
      <c r="J1" s="307" t="s">
        <v>982</v>
      </c>
      <c r="K1" s="307" t="s">
        <v>219</v>
      </c>
      <c r="L1" s="307" t="s">
        <v>221</v>
      </c>
      <c r="M1" s="307" t="s">
        <v>934</v>
      </c>
      <c r="N1" s="307" t="s">
        <v>186</v>
      </c>
      <c r="O1" s="307" t="s">
        <v>961</v>
      </c>
      <c r="P1" s="307" t="s">
        <v>751</v>
      </c>
      <c r="Q1" s="306" t="s">
        <v>218</v>
      </c>
      <c r="R1" s="307" t="s">
        <v>1080</v>
      </c>
      <c r="S1" s="446" t="s">
        <v>1080</v>
      </c>
      <c r="T1" s="450" t="s">
        <v>846</v>
      </c>
      <c r="U1" s="307" t="s">
        <v>190</v>
      </c>
      <c r="V1" s="306" t="s">
        <v>191</v>
      </c>
      <c r="W1" s="306" t="s">
        <v>192</v>
      </c>
      <c r="X1" s="306" t="s">
        <v>193</v>
      </c>
      <c r="Y1" s="307" t="s">
        <v>188</v>
      </c>
      <c r="Z1" s="307" t="s">
        <v>188</v>
      </c>
      <c r="AA1" s="307" t="s">
        <v>189</v>
      </c>
      <c r="AB1" s="307" t="s">
        <v>217</v>
      </c>
      <c r="AC1" s="306"/>
      <c r="AD1" s="307" t="s">
        <v>187</v>
      </c>
      <c r="AE1" s="308" t="s">
        <v>220</v>
      </c>
    </row>
    <row r="2" spans="1:34" s="4" customFormat="1" ht="30" customHeight="1">
      <c r="A2" s="309" t="s">
        <v>184</v>
      </c>
      <c r="B2" s="309" t="s">
        <v>160</v>
      </c>
      <c r="C2" s="309" t="s">
        <v>161</v>
      </c>
      <c r="D2" s="309" t="s">
        <v>163</v>
      </c>
      <c r="E2" s="309" t="s">
        <v>162</v>
      </c>
      <c r="F2" s="309" t="s">
        <v>1075</v>
      </c>
      <c r="G2" s="309" t="s">
        <v>33</v>
      </c>
      <c r="H2" s="309" t="s">
        <v>194</v>
      </c>
      <c r="I2" s="309" t="s">
        <v>39</v>
      </c>
      <c r="J2" s="309" t="s">
        <v>40</v>
      </c>
      <c r="K2" s="309" t="s">
        <v>84</v>
      </c>
      <c r="L2" s="309" t="s">
        <v>85</v>
      </c>
      <c r="M2" s="309" t="s">
        <v>86</v>
      </c>
      <c r="N2" s="309" t="s">
        <v>87</v>
      </c>
      <c r="O2" s="309" t="s">
        <v>46</v>
      </c>
      <c r="P2" s="309" t="s">
        <v>47</v>
      </c>
      <c r="Q2" s="309" t="s">
        <v>48</v>
      </c>
      <c r="R2" s="443" t="s">
        <v>1076</v>
      </c>
      <c r="S2" s="447" t="s">
        <v>1077</v>
      </c>
      <c r="T2" s="451" t="s">
        <v>37</v>
      </c>
      <c r="U2" s="309" t="s">
        <v>38</v>
      </c>
      <c r="V2" s="309" t="s">
        <v>41</v>
      </c>
      <c r="W2" s="309" t="s">
        <v>164</v>
      </c>
      <c r="X2" s="309" t="s">
        <v>42</v>
      </c>
      <c r="Y2" s="309" t="s">
        <v>165</v>
      </c>
      <c r="Z2" s="309" t="s">
        <v>216</v>
      </c>
      <c r="AA2" s="309" t="s">
        <v>43</v>
      </c>
      <c r="AB2" s="309" t="s">
        <v>44</v>
      </c>
      <c r="AC2" s="309" t="s">
        <v>34</v>
      </c>
      <c r="AD2" s="309" t="s">
        <v>45</v>
      </c>
      <c r="AE2" s="310" t="s">
        <v>166</v>
      </c>
      <c r="AG2" s="14"/>
      <c r="AH2" s="14"/>
    </row>
    <row r="3" spans="1:34" s="4" customFormat="1" ht="33">
      <c r="A3" s="15" t="s">
        <v>843</v>
      </c>
      <c r="B3" s="102" t="s">
        <v>844</v>
      </c>
      <c r="C3" s="102" t="s">
        <v>899</v>
      </c>
      <c r="D3" s="102" t="s">
        <v>845</v>
      </c>
      <c r="E3" s="102" t="s">
        <v>900</v>
      </c>
      <c r="F3" s="102"/>
      <c r="G3" s="103" t="s">
        <v>901</v>
      </c>
      <c r="H3" s="103" t="s">
        <v>902</v>
      </c>
      <c r="I3" s="104">
        <v>20210</v>
      </c>
      <c r="J3" s="16">
        <f ca="1">IF(I3="","",DATEDIF(I3,TODAY(),"Y"))</f>
        <v>67</v>
      </c>
      <c r="K3" s="109" t="s">
        <v>854</v>
      </c>
      <c r="L3" s="109" t="s">
        <v>749</v>
      </c>
      <c r="M3" s="110" t="s">
        <v>935</v>
      </c>
      <c r="N3" s="110">
        <v>5678</v>
      </c>
      <c r="O3" s="111" t="s">
        <v>750</v>
      </c>
      <c r="P3" s="112" t="s">
        <v>855</v>
      </c>
      <c r="Q3" s="112" t="s">
        <v>856</v>
      </c>
      <c r="R3" s="112" t="s">
        <v>1078</v>
      </c>
      <c r="S3" s="448" t="s">
        <v>1079</v>
      </c>
      <c r="T3" s="452">
        <v>35796</v>
      </c>
      <c r="U3" s="105">
        <v>1</v>
      </c>
      <c r="V3" s="106" t="s">
        <v>847</v>
      </c>
      <c r="W3" s="107" t="s">
        <v>903</v>
      </c>
      <c r="X3" s="108" t="s">
        <v>849</v>
      </c>
      <c r="Y3" s="106" t="s">
        <v>848</v>
      </c>
      <c r="Z3" s="108" t="s">
        <v>850</v>
      </c>
      <c r="AA3" s="109">
        <v>43678</v>
      </c>
      <c r="AB3" s="105" t="s">
        <v>851</v>
      </c>
      <c r="AC3" s="105" t="s">
        <v>852</v>
      </c>
      <c r="AD3" s="109">
        <v>43678</v>
      </c>
      <c r="AE3" s="108" t="s">
        <v>853</v>
      </c>
      <c r="AG3" s="572" t="s">
        <v>838</v>
      </c>
      <c r="AH3" s="572"/>
    </row>
    <row r="4" spans="1:34" ht="20.25">
      <c r="A4" s="100">
        <v>1</v>
      </c>
      <c r="B4" s="311"/>
      <c r="C4" s="311"/>
      <c r="D4" s="493" t="str">
        <f t="shared" ref="D4" si="0">PHONETIC(B4)</f>
        <v/>
      </c>
      <c r="E4" s="493" t="str">
        <f t="shared" ref="E4:E53" si="1">PHONETIC(C4)</f>
        <v/>
      </c>
      <c r="F4" s="445"/>
      <c r="G4" s="444"/>
      <c r="H4" s="312"/>
      <c r="I4" s="313"/>
      <c r="J4" s="128" t="str">
        <f ca="1">IF(I4="","",DATEDIF(I4,IF(初期入力!$G$1="",TODAY(),初期入力!$G$1),"Y"))</f>
        <v/>
      </c>
      <c r="K4" s="318"/>
      <c r="L4" s="318"/>
      <c r="M4" s="320"/>
      <c r="N4" s="319"/>
      <c r="O4" s="321"/>
      <c r="P4" s="322"/>
      <c r="Q4" s="322"/>
      <c r="R4" s="322"/>
      <c r="S4" s="449"/>
      <c r="T4" s="453"/>
      <c r="U4" s="314"/>
      <c r="V4" s="315"/>
      <c r="W4" s="316"/>
      <c r="X4" s="317"/>
      <c r="Y4" s="315"/>
      <c r="Z4" s="317"/>
      <c r="AA4" s="318"/>
      <c r="AB4" s="314"/>
      <c r="AC4" s="314"/>
      <c r="AD4" s="318"/>
      <c r="AE4" s="317"/>
      <c r="AF4" s="3"/>
      <c r="AG4" s="1" t="s">
        <v>752</v>
      </c>
      <c r="AH4" s="1" t="s">
        <v>753</v>
      </c>
    </row>
    <row r="5" spans="1:34">
      <c r="A5" s="101">
        <v>2</v>
      </c>
      <c r="B5" s="311"/>
      <c r="C5" s="311"/>
      <c r="D5" s="493" t="str">
        <f t="shared" ref="D5:D53" si="2">PHONETIC(B5)</f>
        <v/>
      </c>
      <c r="E5" s="493" t="str">
        <f t="shared" si="1"/>
        <v/>
      </c>
      <c r="F5" s="445"/>
      <c r="G5" s="444"/>
      <c r="H5" s="312"/>
      <c r="I5" s="313"/>
      <c r="J5" s="128" t="str">
        <f ca="1">IF(I5="","",DATEDIF(I5,IF(初期入力!$G$1="",TODAY(),初期入力!$G$1),"Y"))</f>
        <v/>
      </c>
      <c r="K5" s="318"/>
      <c r="L5" s="318"/>
      <c r="M5" s="320"/>
      <c r="N5" s="319"/>
      <c r="O5" s="321"/>
      <c r="P5" s="322"/>
      <c r="Q5" s="322"/>
      <c r="R5" s="322"/>
      <c r="S5" s="449"/>
      <c r="T5" s="453"/>
      <c r="U5" s="314"/>
      <c r="V5" s="315"/>
      <c r="W5" s="316"/>
      <c r="X5" s="317"/>
      <c r="Y5" s="315"/>
      <c r="Z5" s="317"/>
      <c r="AA5" s="318"/>
      <c r="AB5" s="314"/>
      <c r="AC5" s="314"/>
      <c r="AD5" s="318"/>
      <c r="AE5" s="317"/>
      <c r="AG5" s="1" t="s">
        <v>754</v>
      </c>
      <c r="AH5" s="1" t="s">
        <v>755</v>
      </c>
    </row>
    <row r="6" spans="1:34">
      <c r="A6" s="100">
        <v>3</v>
      </c>
      <c r="B6" s="311"/>
      <c r="C6" s="311"/>
      <c r="D6" s="493" t="str">
        <f t="shared" si="2"/>
        <v/>
      </c>
      <c r="E6" s="493" t="str">
        <f t="shared" si="1"/>
        <v/>
      </c>
      <c r="F6" s="445"/>
      <c r="G6" s="444"/>
      <c r="H6" s="312"/>
      <c r="I6" s="313"/>
      <c r="J6" s="128" t="str">
        <f ca="1">IF(I6="","",DATEDIF(I6,IF(初期入力!$G$1="",TODAY(),初期入力!$G$1),"Y"))</f>
        <v/>
      </c>
      <c r="K6" s="318"/>
      <c r="L6" s="318"/>
      <c r="M6" s="320"/>
      <c r="N6" s="319"/>
      <c r="O6" s="321"/>
      <c r="P6" s="322"/>
      <c r="Q6" s="322"/>
      <c r="R6" s="322"/>
      <c r="S6" s="449"/>
      <c r="T6" s="453"/>
      <c r="U6" s="314"/>
      <c r="V6" s="315"/>
      <c r="W6" s="316"/>
      <c r="X6" s="317"/>
      <c r="Y6" s="315"/>
      <c r="Z6" s="317"/>
      <c r="AA6" s="318"/>
      <c r="AB6" s="314"/>
      <c r="AC6" s="314"/>
      <c r="AD6" s="318"/>
      <c r="AE6" s="317"/>
      <c r="AG6" s="1" t="s">
        <v>756</v>
      </c>
      <c r="AH6" s="1" t="s">
        <v>757</v>
      </c>
    </row>
    <row r="7" spans="1:34">
      <c r="A7" s="101">
        <v>4</v>
      </c>
      <c r="B7" s="311"/>
      <c r="C7" s="311"/>
      <c r="D7" s="493" t="str">
        <f t="shared" si="2"/>
        <v/>
      </c>
      <c r="E7" s="493" t="str">
        <f t="shared" si="1"/>
        <v/>
      </c>
      <c r="F7" s="445"/>
      <c r="G7" s="444"/>
      <c r="H7" s="312"/>
      <c r="I7" s="313"/>
      <c r="J7" s="128" t="str">
        <f ca="1">IF(I7="","",DATEDIF(I7,IF(初期入力!$G$1="",TODAY(),初期入力!$G$1),"Y"))</f>
        <v/>
      </c>
      <c r="K7" s="318"/>
      <c r="L7" s="318"/>
      <c r="M7" s="320"/>
      <c r="N7" s="319"/>
      <c r="O7" s="321"/>
      <c r="P7" s="322"/>
      <c r="Q7" s="322"/>
      <c r="R7" s="322"/>
      <c r="S7" s="449"/>
      <c r="T7" s="453"/>
      <c r="U7" s="314"/>
      <c r="V7" s="315"/>
      <c r="W7" s="316"/>
      <c r="X7" s="317"/>
      <c r="Y7" s="315"/>
      <c r="Z7" s="317"/>
      <c r="AA7" s="318"/>
      <c r="AB7" s="314"/>
      <c r="AC7" s="314"/>
      <c r="AD7" s="318"/>
      <c r="AE7" s="317"/>
      <c r="AG7" s="1" t="s">
        <v>758</v>
      </c>
      <c r="AH7" s="1" t="s">
        <v>759</v>
      </c>
    </row>
    <row r="8" spans="1:34">
      <c r="A8" s="100">
        <v>5</v>
      </c>
      <c r="B8" s="311"/>
      <c r="C8" s="311"/>
      <c r="D8" s="493" t="str">
        <f t="shared" si="2"/>
        <v/>
      </c>
      <c r="E8" s="493" t="str">
        <f t="shared" si="1"/>
        <v/>
      </c>
      <c r="F8" s="445"/>
      <c r="G8" s="444"/>
      <c r="H8" s="312"/>
      <c r="I8" s="313"/>
      <c r="J8" s="128" t="str">
        <f ca="1">IF(I8="","",DATEDIF(I8,IF(初期入力!$G$1="",TODAY(),初期入力!$G$1),"Y"))</f>
        <v/>
      </c>
      <c r="K8" s="318"/>
      <c r="L8" s="318"/>
      <c r="M8" s="320"/>
      <c r="N8" s="319"/>
      <c r="O8" s="321"/>
      <c r="P8" s="322"/>
      <c r="Q8" s="322"/>
      <c r="R8" s="322"/>
      <c r="S8" s="449"/>
      <c r="T8" s="453"/>
      <c r="U8" s="314"/>
      <c r="V8" s="315"/>
      <c r="W8" s="316"/>
      <c r="X8" s="317"/>
      <c r="Y8" s="315"/>
      <c r="Z8" s="317"/>
      <c r="AA8" s="318"/>
      <c r="AB8" s="314"/>
      <c r="AC8" s="314"/>
      <c r="AD8" s="318"/>
      <c r="AE8" s="317"/>
      <c r="AG8" s="1" t="s">
        <v>760</v>
      </c>
      <c r="AH8" s="1" t="s">
        <v>761</v>
      </c>
    </row>
    <row r="9" spans="1:34">
      <c r="A9" s="101">
        <v>6</v>
      </c>
      <c r="B9" s="311"/>
      <c r="C9" s="311"/>
      <c r="D9" s="493" t="str">
        <f t="shared" si="2"/>
        <v/>
      </c>
      <c r="E9" s="493" t="str">
        <f t="shared" si="1"/>
        <v/>
      </c>
      <c r="F9" s="445"/>
      <c r="G9" s="444"/>
      <c r="H9" s="312"/>
      <c r="I9" s="313"/>
      <c r="J9" s="128" t="str">
        <f ca="1">IF(I9="","",DATEDIF(I9,IF(初期入力!$G$1="",TODAY(),初期入力!$G$1),"Y"))</f>
        <v/>
      </c>
      <c r="K9" s="318"/>
      <c r="L9" s="318"/>
      <c r="M9" s="320"/>
      <c r="N9" s="319"/>
      <c r="O9" s="321"/>
      <c r="P9" s="322"/>
      <c r="Q9" s="322"/>
      <c r="R9" s="322"/>
      <c r="S9" s="449"/>
      <c r="T9" s="453"/>
      <c r="U9" s="314"/>
      <c r="V9" s="315"/>
      <c r="W9" s="316"/>
      <c r="X9" s="317"/>
      <c r="Y9" s="315"/>
      <c r="Z9" s="317"/>
      <c r="AA9" s="318"/>
      <c r="AB9" s="314"/>
      <c r="AC9" s="314"/>
      <c r="AD9" s="318"/>
      <c r="AE9" s="317"/>
      <c r="AG9" s="1" t="s">
        <v>762</v>
      </c>
      <c r="AH9" s="1" t="s">
        <v>763</v>
      </c>
    </row>
    <row r="10" spans="1:34">
      <c r="A10" s="100">
        <v>7</v>
      </c>
      <c r="B10" s="311"/>
      <c r="C10" s="311"/>
      <c r="D10" s="493" t="str">
        <f t="shared" si="2"/>
        <v/>
      </c>
      <c r="E10" s="493" t="str">
        <f t="shared" si="1"/>
        <v/>
      </c>
      <c r="F10" s="445"/>
      <c r="G10" s="444"/>
      <c r="H10" s="312"/>
      <c r="I10" s="313"/>
      <c r="J10" s="128" t="str">
        <f ca="1">IF(I10="","",DATEDIF(I10,IF(初期入力!$G$1="",TODAY(),初期入力!$G$1),"Y"))</f>
        <v/>
      </c>
      <c r="K10" s="318"/>
      <c r="L10" s="318"/>
      <c r="M10" s="320"/>
      <c r="N10" s="319"/>
      <c r="O10" s="321"/>
      <c r="P10" s="322"/>
      <c r="Q10" s="322"/>
      <c r="R10" s="322"/>
      <c r="S10" s="449"/>
      <c r="T10" s="453"/>
      <c r="U10" s="314"/>
      <c r="V10" s="315"/>
      <c r="W10" s="316"/>
      <c r="X10" s="317"/>
      <c r="Y10" s="315"/>
      <c r="Z10" s="317"/>
      <c r="AA10" s="318"/>
      <c r="AB10" s="314"/>
      <c r="AC10" s="314"/>
      <c r="AD10" s="318"/>
      <c r="AE10" s="317"/>
      <c r="AG10" s="1" t="s">
        <v>764</v>
      </c>
      <c r="AH10" s="1" t="s">
        <v>765</v>
      </c>
    </row>
    <row r="11" spans="1:34">
      <c r="A11" s="101">
        <v>8</v>
      </c>
      <c r="B11" s="311"/>
      <c r="C11" s="311"/>
      <c r="D11" s="493" t="str">
        <f t="shared" si="2"/>
        <v/>
      </c>
      <c r="E11" s="493" t="str">
        <f t="shared" si="1"/>
        <v/>
      </c>
      <c r="F11" s="445"/>
      <c r="G11" s="444"/>
      <c r="H11" s="312"/>
      <c r="I11" s="313"/>
      <c r="J11" s="128" t="str">
        <f ca="1">IF(I11="","",DATEDIF(I11,IF(初期入力!$G$1="",TODAY(),初期入力!$G$1),"Y"))</f>
        <v/>
      </c>
      <c r="K11" s="318"/>
      <c r="L11" s="318"/>
      <c r="M11" s="320"/>
      <c r="N11" s="319"/>
      <c r="O11" s="321"/>
      <c r="P11" s="322"/>
      <c r="Q11" s="322"/>
      <c r="R11" s="322"/>
      <c r="S11" s="449"/>
      <c r="T11" s="453"/>
      <c r="U11" s="314"/>
      <c r="V11" s="315"/>
      <c r="W11" s="316"/>
      <c r="X11" s="317"/>
      <c r="Y11" s="315"/>
      <c r="Z11" s="317"/>
      <c r="AA11" s="318"/>
      <c r="AB11" s="314"/>
      <c r="AC11" s="314"/>
      <c r="AD11" s="318"/>
      <c r="AE11" s="317"/>
      <c r="AG11" s="1" t="s">
        <v>766</v>
      </c>
      <c r="AH11" s="1" t="s">
        <v>767</v>
      </c>
    </row>
    <row r="12" spans="1:34">
      <c r="A12" s="100">
        <v>9</v>
      </c>
      <c r="B12" s="311"/>
      <c r="C12" s="311"/>
      <c r="D12" s="493" t="str">
        <f t="shared" si="2"/>
        <v/>
      </c>
      <c r="E12" s="493" t="str">
        <f t="shared" si="1"/>
        <v/>
      </c>
      <c r="F12" s="445"/>
      <c r="G12" s="444"/>
      <c r="H12" s="312"/>
      <c r="I12" s="313"/>
      <c r="J12" s="128" t="str">
        <f ca="1">IF(I12="","",DATEDIF(I12,IF(初期入力!$G$1="",TODAY(),初期入力!$G$1),"Y"))</f>
        <v/>
      </c>
      <c r="K12" s="318"/>
      <c r="L12" s="318"/>
      <c r="M12" s="320"/>
      <c r="N12" s="319"/>
      <c r="O12" s="321"/>
      <c r="P12" s="322"/>
      <c r="Q12" s="322"/>
      <c r="R12" s="322"/>
      <c r="S12" s="449"/>
      <c r="T12" s="453"/>
      <c r="U12" s="314"/>
      <c r="V12" s="315"/>
      <c r="W12" s="316"/>
      <c r="X12" s="317"/>
      <c r="Y12" s="315"/>
      <c r="Z12" s="317"/>
      <c r="AA12" s="318"/>
      <c r="AB12" s="314"/>
      <c r="AC12" s="314"/>
      <c r="AD12" s="318"/>
      <c r="AE12" s="317"/>
      <c r="AG12" s="1" t="s">
        <v>768</v>
      </c>
      <c r="AH12" s="1" t="s">
        <v>769</v>
      </c>
    </row>
    <row r="13" spans="1:34">
      <c r="A13" s="101">
        <v>10</v>
      </c>
      <c r="B13" s="311"/>
      <c r="C13" s="311"/>
      <c r="D13" s="493" t="str">
        <f t="shared" si="2"/>
        <v/>
      </c>
      <c r="E13" s="493" t="str">
        <f t="shared" si="1"/>
        <v/>
      </c>
      <c r="F13" s="445"/>
      <c r="G13" s="444"/>
      <c r="H13" s="312"/>
      <c r="I13" s="313"/>
      <c r="J13" s="128" t="str">
        <f ca="1">IF(I13="","",DATEDIF(I13,IF(初期入力!$G$1="",TODAY(),初期入力!$G$1),"Y"))</f>
        <v/>
      </c>
      <c r="K13" s="318"/>
      <c r="L13" s="318"/>
      <c r="M13" s="320"/>
      <c r="N13" s="319"/>
      <c r="O13" s="321"/>
      <c r="P13" s="322"/>
      <c r="Q13" s="322"/>
      <c r="R13" s="322"/>
      <c r="S13" s="449"/>
      <c r="T13" s="453"/>
      <c r="U13" s="314"/>
      <c r="V13" s="315"/>
      <c r="W13" s="316"/>
      <c r="X13" s="317"/>
      <c r="Y13" s="315"/>
      <c r="Z13" s="317"/>
      <c r="AA13" s="318"/>
      <c r="AB13" s="314"/>
      <c r="AC13" s="314"/>
      <c r="AD13" s="318"/>
      <c r="AE13" s="317"/>
      <c r="AG13" s="1" t="s">
        <v>770</v>
      </c>
      <c r="AH13" s="1" t="s">
        <v>771</v>
      </c>
    </row>
    <row r="14" spans="1:34">
      <c r="A14" s="100">
        <v>11</v>
      </c>
      <c r="B14" s="311"/>
      <c r="C14" s="311"/>
      <c r="D14" s="493" t="str">
        <f t="shared" si="2"/>
        <v/>
      </c>
      <c r="E14" s="493" t="str">
        <f t="shared" si="1"/>
        <v/>
      </c>
      <c r="F14" s="445"/>
      <c r="G14" s="444"/>
      <c r="H14" s="312"/>
      <c r="I14" s="313"/>
      <c r="J14" s="128" t="str">
        <f ca="1">IF(I14="","",DATEDIF(I14,IF(初期入力!$G$1="",TODAY(),初期入力!$G$1),"Y"))</f>
        <v/>
      </c>
      <c r="K14" s="318"/>
      <c r="L14" s="318"/>
      <c r="M14" s="320"/>
      <c r="N14" s="319"/>
      <c r="O14" s="321"/>
      <c r="P14" s="322"/>
      <c r="Q14" s="322"/>
      <c r="R14" s="322"/>
      <c r="S14" s="449"/>
      <c r="T14" s="453"/>
      <c r="U14" s="314"/>
      <c r="V14" s="315"/>
      <c r="W14" s="316"/>
      <c r="X14" s="317"/>
      <c r="Y14" s="315"/>
      <c r="Z14" s="317"/>
      <c r="AA14" s="318"/>
      <c r="AB14" s="314"/>
      <c r="AC14" s="314"/>
      <c r="AD14" s="318"/>
      <c r="AE14" s="317"/>
      <c r="AG14" s="1" t="s">
        <v>772</v>
      </c>
      <c r="AH14" s="1" t="s">
        <v>773</v>
      </c>
    </row>
    <row r="15" spans="1:34">
      <c r="A15" s="101">
        <v>12</v>
      </c>
      <c r="B15" s="311"/>
      <c r="C15" s="311"/>
      <c r="D15" s="493" t="str">
        <f t="shared" si="2"/>
        <v/>
      </c>
      <c r="E15" s="493" t="str">
        <f t="shared" si="1"/>
        <v/>
      </c>
      <c r="F15" s="445"/>
      <c r="G15" s="444"/>
      <c r="H15" s="312"/>
      <c r="I15" s="313"/>
      <c r="J15" s="128" t="str">
        <f ca="1">IF(I15="","",DATEDIF(I15,IF(初期入力!$G$1="",TODAY(),初期入力!$G$1),"Y"))</f>
        <v/>
      </c>
      <c r="K15" s="318"/>
      <c r="L15" s="318"/>
      <c r="M15" s="320"/>
      <c r="N15" s="319"/>
      <c r="O15" s="321"/>
      <c r="P15" s="322"/>
      <c r="Q15" s="322"/>
      <c r="R15" s="322"/>
      <c r="S15" s="449"/>
      <c r="T15" s="453"/>
      <c r="U15" s="314"/>
      <c r="V15" s="315"/>
      <c r="W15" s="316"/>
      <c r="X15" s="317"/>
      <c r="Y15" s="315"/>
      <c r="Z15" s="317"/>
      <c r="AA15" s="318"/>
      <c r="AB15" s="314"/>
      <c r="AC15" s="314"/>
      <c r="AD15" s="318"/>
      <c r="AE15" s="317"/>
      <c r="AG15" s="1" t="s">
        <v>774</v>
      </c>
      <c r="AH15" s="1" t="s">
        <v>775</v>
      </c>
    </row>
    <row r="16" spans="1:34">
      <c r="A16" s="100">
        <v>13</v>
      </c>
      <c r="B16" s="311"/>
      <c r="C16" s="311"/>
      <c r="D16" s="493" t="str">
        <f t="shared" si="2"/>
        <v/>
      </c>
      <c r="E16" s="493" t="str">
        <f t="shared" si="1"/>
        <v/>
      </c>
      <c r="F16" s="445"/>
      <c r="G16" s="444"/>
      <c r="H16" s="312"/>
      <c r="I16" s="313"/>
      <c r="J16" s="128" t="str">
        <f ca="1">IF(I16="","",DATEDIF(I16,IF(初期入力!$G$1="",TODAY(),初期入力!$G$1),"Y"))</f>
        <v/>
      </c>
      <c r="K16" s="318"/>
      <c r="L16" s="318"/>
      <c r="M16" s="320"/>
      <c r="N16" s="319"/>
      <c r="O16" s="321"/>
      <c r="P16" s="322"/>
      <c r="Q16" s="322"/>
      <c r="R16" s="322"/>
      <c r="S16" s="449"/>
      <c r="T16" s="453"/>
      <c r="U16" s="314"/>
      <c r="V16" s="315"/>
      <c r="W16" s="316"/>
      <c r="X16" s="317"/>
      <c r="Y16" s="315"/>
      <c r="Z16" s="317"/>
      <c r="AA16" s="318"/>
      <c r="AB16" s="314"/>
      <c r="AC16" s="314"/>
      <c r="AD16" s="318"/>
      <c r="AE16" s="317"/>
      <c r="AG16" s="1" t="s">
        <v>776</v>
      </c>
      <c r="AH16" s="1" t="s">
        <v>777</v>
      </c>
    </row>
    <row r="17" spans="1:34">
      <c r="A17" s="101">
        <v>14</v>
      </c>
      <c r="B17" s="311"/>
      <c r="C17" s="311"/>
      <c r="D17" s="493" t="str">
        <f t="shared" si="2"/>
        <v/>
      </c>
      <c r="E17" s="493" t="str">
        <f t="shared" si="1"/>
        <v/>
      </c>
      <c r="F17" s="445"/>
      <c r="G17" s="444"/>
      <c r="H17" s="312"/>
      <c r="I17" s="313"/>
      <c r="J17" s="128" t="str">
        <f ca="1">IF(I17="","",DATEDIF(I17,IF(初期入力!$G$1="",TODAY(),初期入力!$G$1),"Y"))</f>
        <v/>
      </c>
      <c r="K17" s="318"/>
      <c r="L17" s="318"/>
      <c r="M17" s="320"/>
      <c r="N17" s="319"/>
      <c r="O17" s="321"/>
      <c r="P17" s="322"/>
      <c r="Q17" s="322"/>
      <c r="R17" s="322"/>
      <c r="S17" s="449"/>
      <c r="T17" s="453"/>
      <c r="U17" s="314"/>
      <c r="V17" s="315"/>
      <c r="W17" s="316"/>
      <c r="X17" s="317"/>
      <c r="Y17" s="315"/>
      <c r="Z17" s="317"/>
      <c r="AA17" s="318"/>
      <c r="AB17" s="314"/>
      <c r="AC17" s="314"/>
      <c r="AD17" s="318"/>
      <c r="AE17" s="317"/>
      <c r="AG17" s="1" t="s">
        <v>778</v>
      </c>
      <c r="AH17" s="1" t="s">
        <v>779</v>
      </c>
    </row>
    <row r="18" spans="1:34">
      <c r="A18" s="100">
        <v>15</v>
      </c>
      <c r="B18" s="311"/>
      <c r="C18" s="311"/>
      <c r="D18" s="493" t="str">
        <f t="shared" si="2"/>
        <v/>
      </c>
      <c r="E18" s="493" t="str">
        <f t="shared" si="1"/>
        <v/>
      </c>
      <c r="F18" s="445"/>
      <c r="G18" s="444"/>
      <c r="H18" s="312"/>
      <c r="I18" s="313"/>
      <c r="J18" s="128" t="str">
        <f ca="1">IF(I18="","",DATEDIF(I18,IF(初期入力!$G$1="",TODAY(),初期入力!$G$1),"Y"))</f>
        <v/>
      </c>
      <c r="K18" s="318"/>
      <c r="L18" s="318"/>
      <c r="M18" s="320"/>
      <c r="N18" s="319"/>
      <c r="O18" s="321"/>
      <c r="P18" s="322"/>
      <c r="Q18" s="322"/>
      <c r="R18" s="322"/>
      <c r="S18" s="449"/>
      <c r="T18" s="453"/>
      <c r="U18" s="314"/>
      <c r="V18" s="315"/>
      <c r="W18" s="316"/>
      <c r="X18" s="317"/>
      <c r="Y18" s="315"/>
      <c r="Z18" s="317"/>
      <c r="AA18" s="318"/>
      <c r="AB18" s="314"/>
      <c r="AC18" s="314"/>
      <c r="AD18" s="318"/>
      <c r="AE18" s="317"/>
      <c r="AG18" s="1" t="s">
        <v>780</v>
      </c>
      <c r="AH18" s="1" t="s">
        <v>781</v>
      </c>
    </row>
    <row r="19" spans="1:34">
      <c r="A19" s="101">
        <v>16</v>
      </c>
      <c r="B19" s="311"/>
      <c r="C19" s="311"/>
      <c r="D19" s="493" t="str">
        <f t="shared" si="2"/>
        <v/>
      </c>
      <c r="E19" s="493" t="str">
        <f t="shared" si="1"/>
        <v/>
      </c>
      <c r="F19" s="445"/>
      <c r="G19" s="444"/>
      <c r="H19" s="312"/>
      <c r="I19" s="313"/>
      <c r="J19" s="128" t="str">
        <f ca="1">IF(I19="","",DATEDIF(I19,IF(初期入力!$G$1="",TODAY(),初期入力!$G$1),"Y"))</f>
        <v/>
      </c>
      <c r="K19" s="318"/>
      <c r="L19" s="318"/>
      <c r="M19" s="320"/>
      <c r="N19" s="319"/>
      <c r="O19" s="321"/>
      <c r="P19" s="322"/>
      <c r="Q19" s="322"/>
      <c r="R19" s="322"/>
      <c r="S19" s="449"/>
      <c r="T19" s="453"/>
      <c r="U19" s="314"/>
      <c r="V19" s="315"/>
      <c r="W19" s="316"/>
      <c r="X19" s="317"/>
      <c r="Y19" s="315"/>
      <c r="Z19" s="317"/>
      <c r="AA19" s="318"/>
      <c r="AB19" s="314"/>
      <c r="AC19" s="314"/>
      <c r="AD19" s="318"/>
      <c r="AE19" s="317"/>
      <c r="AG19" s="1" t="s">
        <v>782</v>
      </c>
      <c r="AH19" s="1" t="s">
        <v>783</v>
      </c>
    </row>
    <row r="20" spans="1:34">
      <c r="A20" s="100">
        <v>17</v>
      </c>
      <c r="B20" s="311"/>
      <c r="C20" s="311"/>
      <c r="D20" s="493" t="str">
        <f t="shared" si="2"/>
        <v/>
      </c>
      <c r="E20" s="493" t="str">
        <f t="shared" si="1"/>
        <v/>
      </c>
      <c r="F20" s="445"/>
      <c r="G20" s="444"/>
      <c r="H20" s="312"/>
      <c r="I20" s="313"/>
      <c r="J20" s="128" t="str">
        <f ca="1">IF(I20="","",DATEDIF(I20,IF(初期入力!$G$1="",TODAY(),初期入力!$G$1),"Y"))</f>
        <v/>
      </c>
      <c r="K20" s="318"/>
      <c r="L20" s="318"/>
      <c r="M20" s="320"/>
      <c r="N20" s="319"/>
      <c r="O20" s="321"/>
      <c r="P20" s="322"/>
      <c r="Q20" s="322"/>
      <c r="R20" s="322"/>
      <c r="S20" s="449"/>
      <c r="T20" s="453"/>
      <c r="U20" s="314"/>
      <c r="V20" s="315"/>
      <c r="W20" s="316"/>
      <c r="X20" s="317"/>
      <c r="Y20" s="315"/>
      <c r="Z20" s="317"/>
      <c r="AA20" s="318"/>
      <c r="AB20" s="314"/>
      <c r="AC20" s="314"/>
      <c r="AD20" s="318"/>
      <c r="AE20" s="317"/>
      <c r="AG20" s="1" t="s">
        <v>784</v>
      </c>
      <c r="AH20" s="1" t="s">
        <v>785</v>
      </c>
    </row>
    <row r="21" spans="1:34">
      <c r="A21" s="101">
        <v>18</v>
      </c>
      <c r="B21" s="311"/>
      <c r="C21" s="311"/>
      <c r="D21" s="493" t="str">
        <f t="shared" si="2"/>
        <v/>
      </c>
      <c r="E21" s="493" t="str">
        <f t="shared" si="1"/>
        <v/>
      </c>
      <c r="F21" s="445"/>
      <c r="G21" s="444"/>
      <c r="H21" s="312"/>
      <c r="I21" s="313"/>
      <c r="J21" s="128" t="str">
        <f ca="1">IF(I21="","",DATEDIF(I21,IF(初期入力!$G$1="",TODAY(),初期入力!$G$1),"Y"))</f>
        <v/>
      </c>
      <c r="K21" s="318"/>
      <c r="L21" s="318"/>
      <c r="M21" s="320"/>
      <c r="N21" s="319"/>
      <c r="O21" s="321"/>
      <c r="P21" s="322"/>
      <c r="Q21" s="322"/>
      <c r="R21" s="322"/>
      <c r="S21" s="449"/>
      <c r="T21" s="453"/>
      <c r="U21" s="314"/>
      <c r="V21" s="315"/>
      <c r="W21" s="316"/>
      <c r="X21" s="317"/>
      <c r="Y21" s="315"/>
      <c r="Z21" s="317"/>
      <c r="AA21" s="318"/>
      <c r="AB21" s="314"/>
      <c r="AC21" s="314"/>
      <c r="AD21" s="318"/>
      <c r="AE21" s="317"/>
      <c r="AG21" s="1" t="s">
        <v>786</v>
      </c>
      <c r="AH21" s="1" t="s">
        <v>787</v>
      </c>
    </row>
    <row r="22" spans="1:34">
      <c r="A22" s="100">
        <v>19</v>
      </c>
      <c r="B22" s="311"/>
      <c r="C22" s="311"/>
      <c r="D22" s="493" t="str">
        <f t="shared" si="2"/>
        <v/>
      </c>
      <c r="E22" s="493" t="str">
        <f t="shared" si="1"/>
        <v/>
      </c>
      <c r="F22" s="445"/>
      <c r="G22" s="444"/>
      <c r="H22" s="312"/>
      <c r="I22" s="313"/>
      <c r="J22" s="128" t="str">
        <f ca="1">IF(I22="","",DATEDIF(I22,IF(初期入力!$G$1="",TODAY(),初期入力!$G$1),"Y"))</f>
        <v/>
      </c>
      <c r="K22" s="318"/>
      <c r="L22" s="318"/>
      <c r="M22" s="320"/>
      <c r="N22" s="319"/>
      <c r="O22" s="321"/>
      <c r="P22" s="322"/>
      <c r="Q22" s="322"/>
      <c r="R22" s="322"/>
      <c r="S22" s="449"/>
      <c r="T22" s="453"/>
      <c r="U22" s="314"/>
      <c r="V22" s="315"/>
      <c r="W22" s="316"/>
      <c r="X22" s="317"/>
      <c r="Y22" s="315"/>
      <c r="Z22" s="317"/>
      <c r="AA22" s="318"/>
      <c r="AB22" s="314"/>
      <c r="AC22" s="314"/>
      <c r="AD22" s="318"/>
      <c r="AE22" s="317"/>
      <c r="AG22" s="1" t="s">
        <v>788</v>
      </c>
      <c r="AH22" s="1" t="s">
        <v>789</v>
      </c>
    </row>
    <row r="23" spans="1:34">
      <c r="A23" s="101">
        <v>20</v>
      </c>
      <c r="B23" s="311"/>
      <c r="C23" s="311"/>
      <c r="D23" s="493" t="str">
        <f t="shared" si="2"/>
        <v/>
      </c>
      <c r="E23" s="493" t="str">
        <f t="shared" si="1"/>
        <v/>
      </c>
      <c r="F23" s="445"/>
      <c r="G23" s="444"/>
      <c r="H23" s="312"/>
      <c r="I23" s="313"/>
      <c r="J23" s="128" t="str">
        <f ca="1">IF(I23="","",DATEDIF(I23,IF(初期入力!$G$1="",TODAY(),初期入力!$G$1),"Y"))</f>
        <v/>
      </c>
      <c r="K23" s="318"/>
      <c r="L23" s="318"/>
      <c r="M23" s="320"/>
      <c r="N23" s="319"/>
      <c r="O23" s="321"/>
      <c r="P23" s="322"/>
      <c r="Q23" s="322"/>
      <c r="R23" s="322"/>
      <c r="S23" s="449"/>
      <c r="T23" s="453"/>
      <c r="U23" s="314"/>
      <c r="V23" s="315"/>
      <c r="W23" s="316"/>
      <c r="X23" s="317"/>
      <c r="Y23" s="315"/>
      <c r="Z23" s="317"/>
      <c r="AA23" s="318"/>
      <c r="AB23" s="314"/>
      <c r="AC23" s="314"/>
      <c r="AD23" s="318"/>
      <c r="AE23" s="317"/>
      <c r="AG23" s="1" t="s">
        <v>790</v>
      </c>
      <c r="AH23" s="1" t="s">
        <v>791</v>
      </c>
    </row>
    <row r="24" spans="1:34">
      <c r="A24" s="100">
        <v>21</v>
      </c>
      <c r="B24" s="311"/>
      <c r="C24" s="311"/>
      <c r="D24" s="493" t="str">
        <f t="shared" si="2"/>
        <v/>
      </c>
      <c r="E24" s="493" t="str">
        <f t="shared" si="1"/>
        <v/>
      </c>
      <c r="F24" s="445"/>
      <c r="G24" s="444"/>
      <c r="H24" s="312"/>
      <c r="I24" s="313"/>
      <c r="J24" s="128" t="str">
        <f ca="1">IF(I24="","",DATEDIF(I24,IF(初期入力!$G$1="",TODAY(),初期入力!$G$1),"Y"))</f>
        <v/>
      </c>
      <c r="K24" s="318"/>
      <c r="L24" s="318"/>
      <c r="M24" s="320"/>
      <c r="N24" s="319"/>
      <c r="O24" s="321"/>
      <c r="P24" s="322"/>
      <c r="Q24" s="322"/>
      <c r="R24" s="322"/>
      <c r="S24" s="449"/>
      <c r="T24" s="453"/>
      <c r="U24" s="314"/>
      <c r="V24" s="315"/>
      <c r="W24" s="316"/>
      <c r="X24" s="317"/>
      <c r="Y24" s="315"/>
      <c r="Z24" s="317"/>
      <c r="AA24" s="318"/>
      <c r="AB24" s="314"/>
      <c r="AC24" s="314"/>
      <c r="AD24" s="318"/>
      <c r="AE24" s="317"/>
      <c r="AG24" s="1" t="s">
        <v>792</v>
      </c>
      <c r="AH24" s="1" t="s">
        <v>793</v>
      </c>
    </row>
    <row r="25" spans="1:34">
      <c r="A25" s="101">
        <v>22</v>
      </c>
      <c r="B25" s="311"/>
      <c r="C25" s="311"/>
      <c r="D25" s="493" t="str">
        <f t="shared" si="2"/>
        <v/>
      </c>
      <c r="E25" s="493" t="str">
        <f t="shared" si="1"/>
        <v/>
      </c>
      <c r="F25" s="445"/>
      <c r="G25" s="444"/>
      <c r="H25" s="312"/>
      <c r="I25" s="313"/>
      <c r="J25" s="128" t="str">
        <f ca="1">IF(I25="","",DATEDIF(I25,IF(初期入力!$G$1="",TODAY(),初期入力!$G$1),"Y"))</f>
        <v/>
      </c>
      <c r="K25" s="318"/>
      <c r="L25" s="318"/>
      <c r="M25" s="320"/>
      <c r="N25" s="319"/>
      <c r="O25" s="321"/>
      <c r="P25" s="322"/>
      <c r="Q25" s="322"/>
      <c r="R25" s="322"/>
      <c r="S25" s="449"/>
      <c r="T25" s="453"/>
      <c r="U25" s="314"/>
      <c r="V25" s="315"/>
      <c r="W25" s="316"/>
      <c r="X25" s="317"/>
      <c r="Y25" s="315"/>
      <c r="Z25" s="317"/>
      <c r="AA25" s="318"/>
      <c r="AB25" s="314"/>
      <c r="AC25" s="314"/>
      <c r="AD25" s="318"/>
      <c r="AE25" s="317"/>
      <c r="AG25" s="1" t="s">
        <v>794</v>
      </c>
      <c r="AH25" s="1" t="s">
        <v>795</v>
      </c>
    </row>
    <row r="26" spans="1:34">
      <c r="A26" s="100">
        <v>23</v>
      </c>
      <c r="B26" s="311"/>
      <c r="C26" s="311"/>
      <c r="D26" s="493" t="str">
        <f t="shared" si="2"/>
        <v/>
      </c>
      <c r="E26" s="493" t="str">
        <f t="shared" si="1"/>
        <v/>
      </c>
      <c r="F26" s="445"/>
      <c r="G26" s="444"/>
      <c r="H26" s="312"/>
      <c r="I26" s="313"/>
      <c r="J26" s="128" t="str">
        <f ca="1">IF(I26="","",DATEDIF(I26,IF(初期入力!$G$1="",TODAY(),初期入力!$G$1),"Y"))</f>
        <v/>
      </c>
      <c r="K26" s="318"/>
      <c r="L26" s="318"/>
      <c r="M26" s="320"/>
      <c r="N26" s="319"/>
      <c r="O26" s="321"/>
      <c r="P26" s="322"/>
      <c r="Q26" s="322"/>
      <c r="R26" s="322"/>
      <c r="S26" s="449"/>
      <c r="T26" s="453"/>
      <c r="U26" s="314"/>
      <c r="V26" s="315"/>
      <c r="W26" s="316"/>
      <c r="X26" s="317"/>
      <c r="Y26" s="315"/>
      <c r="Z26" s="317"/>
      <c r="AA26" s="318"/>
      <c r="AB26" s="314"/>
      <c r="AC26" s="314"/>
      <c r="AD26" s="318"/>
      <c r="AE26" s="317"/>
      <c r="AG26" s="1" t="s">
        <v>796</v>
      </c>
      <c r="AH26" s="1" t="s">
        <v>797</v>
      </c>
    </row>
    <row r="27" spans="1:34">
      <c r="A27" s="101">
        <v>24</v>
      </c>
      <c r="B27" s="311"/>
      <c r="C27" s="311"/>
      <c r="D27" s="493" t="str">
        <f t="shared" si="2"/>
        <v/>
      </c>
      <c r="E27" s="493" t="str">
        <f t="shared" si="1"/>
        <v/>
      </c>
      <c r="F27" s="445"/>
      <c r="G27" s="444"/>
      <c r="H27" s="312"/>
      <c r="I27" s="313"/>
      <c r="J27" s="128" t="str">
        <f ca="1">IF(I27="","",DATEDIF(I27,IF(初期入力!$G$1="",TODAY(),初期入力!$G$1),"Y"))</f>
        <v/>
      </c>
      <c r="K27" s="318"/>
      <c r="L27" s="318"/>
      <c r="M27" s="320"/>
      <c r="N27" s="319"/>
      <c r="O27" s="321"/>
      <c r="P27" s="322"/>
      <c r="Q27" s="322"/>
      <c r="R27" s="322"/>
      <c r="S27" s="449"/>
      <c r="T27" s="453"/>
      <c r="U27" s="314"/>
      <c r="V27" s="315"/>
      <c r="W27" s="316"/>
      <c r="X27" s="317"/>
      <c r="Y27" s="315"/>
      <c r="Z27" s="317"/>
      <c r="AA27" s="318"/>
      <c r="AB27" s="314"/>
      <c r="AC27" s="314"/>
      <c r="AD27" s="318"/>
      <c r="AE27" s="317"/>
      <c r="AG27" s="1" t="s">
        <v>798</v>
      </c>
      <c r="AH27" s="1" t="s">
        <v>799</v>
      </c>
    </row>
    <row r="28" spans="1:34">
      <c r="A28" s="100">
        <v>25</v>
      </c>
      <c r="B28" s="311"/>
      <c r="C28" s="311"/>
      <c r="D28" s="493" t="str">
        <f t="shared" si="2"/>
        <v/>
      </c>
      <c r="E28" s="493" t="str">
        <f t="shared" si="1"/>
        <v/>
      </c>
      <c r="F28" s="445"/>
      <c r="G28" s="444"/>
      <c r="H28" s="312"/>
      <c r="I28" s="313"/>
      <c r="J28" s="128" t="str">
        <f ca="1">IF(I28="","",DATEDIF(I28,IF(初期入力!$G$1="",TODAY(),初期入力!$G$1),"Y"))</f>
        <v/>
      </c>
      <c r="K28" s="318"/>
      <c r="L28" s="318"/>
      <c r="M28" s="320"/>
      <c r="N28" s="319"/>
      <c r="O28" s="321"/>
      <c r="P28" s="322"/>
      <c r="Q28" s="322"/>
      <c r="R28" s="322"/>
      <c r="S28" s="449"/>
      <c r="T28" s="453"/>
      <c r="U28" s="314"/>
      <c r="V28" s="315"/>
      <c r="W28" s="316"/>
      <c r="X28" s="317"/>
      <c r="Y28" s="315"/>
      <c r="Z28" s="317"/>
      <c r="AA28" s="318"/>
      <c r="AB28" s="314"/>
      <c r="AC28" s="314"/>
      <c r="AD28" s="318"/>
      <c r="AE28" s="317"/>
      <c r="AG28" s="1" t="s">
        <v>800</v>
      </c>
      <c r="AH28" s="1" t="s">
        <v>801</v>
      </c>
    </row>
    <row r="29" spans="1:34">
      <c r="A29" s="101">
        <v>26</v>
      </c>
      <c r="B29" s="311"/>
      <c r="C29" s="311"/>
      <c r="D29" s="493" t="str">
        <f t="shared" si="2"/>
        <v/>
      </c>
      <c r="E29" s="493" t="str">
        <f t="shared" si="1"/>
        <v/>
      </c>
      <c r="F29" s="445"/>
      <c r="G29" s="444"/>
      <c r="H29" s="312"/>
      <c r="I29" s="313"/>
      <c r="J29" s="128" t="str">
        <f ca="1">IF(I29="","",DATEDIF(I29,IF(初期入力!$G$1="",TODAY(),初期入力!$G$1),"Y"))</f>
        <v/>
      </c>
      <c r="K29" s="318"/>
      <c r="L29" s="318"/>
      <c r="M29" s="320"/>
      <c r="N29" s="319"/>
      <c r="O29" s="321"/>
      <c r="P29" s="322"/>
      <c r="Q29" s="322"/>
      <c r="R29" s="322"/>
      <c r="S29" s="449"/>
      <c r="T29" s="453"/>
      <c r="U29" s="314"/>
      <c r="V29" s="315"/>
      <c r="W29" s="316"/>
      <c r="X29" s="317"/>
      <c r="Y29" s="315"/>
      <c r="Z29" s="317"/>
      <c r="AA29" s="318"/>
      <c r="AB29" s="314"/>
      <c r="AC29" s="314"/>
      <c r="AD29" s="318"/>
      <c r="AE29" s="317"/>
      <c r="AG29" s="1" t="s">
        <v>802</v>
      </c>
      <c r="AH29" s="1" t="s">
        <v>803</v>
      </c>
    </row>
    <row r="30" spans="1:34">
      <c r="A30" s="100">
        <v>27</v>
      </c>
      <c r="B30" s="311"/>
      <c r="C30" s="311"/>
      <c r="D30" s="493" t="str">
        <f t="shared" si="2"/>
        <v/>
      </c>
      <c r="E30" s="493" t="str">
        <f t="shared" si="1"/>
        <v/>
      </c>
      <c r="F30" s="445"/>
      <c r="G30" s="444"/>
      <c r="H30" s="312"/>
      <c r="I30" s="313"/>
      <c r="J30" s="128" t="str">
        <f ca="1">IF(I30="","",DATEDIF(I30,IF(初期入力!$G$1="",TODAY(),初期入力!$G$1),"Y"))</f>
        <v/>
      </c>
      <c r="K30" s="318"/>
      <c r="L30" s="318"/>
      <c r="M30" s="320"/>
      <c r="N30" s="319"/>
      <c r="O30" s="321"/>
      <c r="P30" s="322"/>
      <c r="Q30" s="322"/>
      <c r="R30" s="322"/>
      <c r="S30" s="449"/>
      <c r="T30" s="453"/>
      <c r="U30" s="314"/>
      <c r="V30" s="315"/>
      <c r="W30" s="316"/>
      <c r="X30" s="317"/>
      <c r="Y30" s="315"/>
      <c r="Z30" s="317"/>
      <c r="AA30" s="318"/>
      <c r="AB30" s="314"/>
      <c r="AC30" s="314"/>
      <c r="AD30" s="318"/>
      <c r="AE30" s="317"/>
      <c r="AG30" s="1" t="s">
        <v>804</v>
      </c>
      <c r="AH30" s="1" t="s">
        <v>805</v>
      </c>
    </row>
    <row r="31" spans="1:34">
      <c r="A31" s="101">
        <v>28</v>
      </c>
      <c r="B31" s="311"/>
      <c r="C31" s="311"/>
      <c r="D31" s="493" t="str">
        <f t="shared" si="2"/>
        <v/>
      </c>
      <c r="E31" s="493" t="str">
        <f t="shared" si="1"/>
        <v/>
      </c>
      <c r="F31" s="445"/>
      <c r="G31" s="444"/>
      <c r="H31" s="312"/>
      <c r="I31" s="313"/>
      <c r="J31" s="128" t="str">
        <f ca="1">IF(I31="","",DATEDIF(I31,IF(初期入力!$G$1="",TODAY(),初期入力!$G$1),"Y"))</f>
        <v/>
      </c>
      <c r="K31" s="318"/>
      <c r="L31" s="318"/>
      <c r="M31" s="320"/>
      <c r="N31" s="319"/>
      <c r="O31" s="321"/>
      <c r="P31" s="322"/>
      <c r="Q31" s="322"/>
      <c r="R31" s="322"/>
      <c r="S31" s="449"/>
      <c r="T31" s="453"/>
      <c r="U31" s="314"/>
      <c r="V31" s="315"/>
      <c r="W31" s="316"/>
      <c r="X31" s="317"/>
      <c r="Y31" s="315"/>
      <c r="Z31" s="317"/>
      <c r="AA31" s="318"/>
      <c r="AB31" s="314"/>
      <c r="AC31" s="314"/>
      <c r="AD31" s="318"/>
      <c r="AE31" s="317"/>
      <c r="AG31" s="1" t="s">
        <v>806</v>
      </c>
      <c r="AH31" s="1" t="s">
        <v>807</v>
      </c>
    </row>
    <row r="32" spans="1:34">
      <c r="A32" s="100">
        <v>29</v>
      </c>
      <c r="B32" s="311"/>
      <c r="C32" s="311"/>
      <c r="D32" s="493" t="str">
        <f t="shared" si="2"/>
        <v/>
      </c>
      <c r="E32" s="493" t="str">
        <f t="shared" si="1"/>
        <v/>
      </c>
      <c r="F32" s="445"/>
      <c r="G32" s="444"/>
      <c r="H32" s="312"/>
      <c r="I32" s="313"/>
      <c r="J32" s="128" t="str">
        <f ca="1">IF(I32="","",DATEDIF(I32,IF(初期入力!$G$1="",TODAY(),初期入力!$G$1),"Y"))</f>
        <v/>
      </c>
      <c r="K32" s="318"/>
      <c r="L32" s="318"/>
      <c r="M32" s="320"/>
      <c r="N32" s="319"/>
      <c r="O32" s="321"/>
      <c r="P32" s="322"/>
      <c r="Q32" s="322"/>
      <c r="R32" s="322"/>
      <c r="S32" s="449"/>
      <c r="T32" s="453"/>
      <c r="U32" s="314"/>
      <c r="V32" s="315"/>
      <c r="W32" s="316"/>
      <c r="X32" s="317"/>
      <c r="Y32" s="315"/>
      <c r="Z32" s="317"/>
      <c r="AA32" s="318"/>
      <c r="AB32" s="314"/>
      <c r="AC32" s="314"/>
      <c r="AD32" s="318"/>
      <c r="AE32" s="317"/>
      <c r="AG32" s="1" t="s">
        <v>808</v>
      </c>
      <c r="AH32" s="1" t="s">
        <v>809</v>
      </c>
    </row>
    <row r="33" spans="1:34">
      <c r="A33" s="101">
        <v>30</v>
      </c>
      <c r="B33" s="311"/>
      <c r="C33" s="311"/>
      <c r="D33" s="493" t="str">
        <f t="shared" si="2"/>
        <v/>
      </c>
      <c r="E33" s="493" t="str">
        <f t="shared" si="1"/>
        <v/>
      </c>
      <c r="F33" s="445"/>
      <c r="G33" s="444"/>
      <c r="H33" s="312"/>
      <c r="I33" s="313"/>
      <c r="J33" s="128" t="str">
        <f ca="1">IF(I33="","",DATEDIF(I33,IF(初期入力!$G$1="",TODAY(),初期入力!$G$1),"Y"))</f>
        <v/>
      </c>
      <c r="K33" s="318"/>
      <c r="L33" s="318"/>
      <c r="M33" s="320"/>
      <c r="N33" s="319"/>
      <c r="O33" s="321"/>
      <c r="P33" s="322"/>
      <c r="Q33" s="322"/>
      <c r="R33" s="322"/>
      <c r="S33" s="449"/>
      <c r="T33" s="453"/>
      <c r="U33" s="314"/>
      <c r="V33" s="315"/>
      <c r="W33" s="316"/>
      <c r="X33" s="317"/>
      <c r="Y33" s="315"/>
      <c r="Z33" s="317"/>
      <c r="AA33" s="318"/>
      <c r="AB33" s="314"/>
      <c r="AC33" s="314"/>
      <c r="AD33" s="318"/>
      <c r="AE33" s="317"/>
      <c r="AG33" s="1" t="s">
        <v>810</v>
      </c>
      <c r="AH33" s="1" t="s">
        <v>811</v>
      </c>
    </row>
    <row r="34" spans="1:34">
      <c r="A34" s="100">
        <v>31</v>
      </c>
      <c r="B34" s="311"/>
      <c r="C34" s="311"/>
      <c r="D34" s="493" t="str">
        <f t="shared" si="2"/>
        <v/>
      </c>
      <c r="E34" s="493" t="str">
        <f t="shared" si="1"/>
        <v/>
      </c>
      <c r="F34" s="445"/>
      <c r="G34" s="444"/>
      <c r="H34" s="312"/>
      <c r="I34" s="313"/>
      <c r="J34" s="128" t="str">
        <f ca="1">IF(I34="","",DATEDIF(I34,IF(初期入力!$G$1="",TODAY(),初期入力!$G$1),"Y"))</f>
        <v/>
      </c>
      <c r="K34" s="318"/>
      <c r="L34" s="318"/>
      <c r="M34" s="320"/>
      <c r="N34" s="319"/>
      <c r="O34" s="321"/>
      <c r="P34" s="322"/>
      <c r="Q34" s="322"/>
      <c r="R34" s="322"/>
      <c r="S34" s="449"/>
      <c r="T34" s="453"/>
      <c r="U34" s="314"/>
      <c r="V34" s="315"/>
      <c r="W34" s="316"/>
      <c r="X34" s="317"/>
      <c r="Y34" s="315"/>
      <c r="Z34" s="317"/>
      <c r="AA34" s="318"/>
      <c r="AB34" s="314"/>
      <c r="AC34" s="314"/>
      <c r="AD34" s="318"/>
      <c r="AE34" s="317"/>
      <c r="AG34" s="1" t="s">
        <v>812</v>
      </c>
      <c r="AH34" s="1" t="s">
        <v>813</v>
      </c>
    </row>
    <row r="35" spans="1:34">
      <c r="A35" s="101">
        <v>32</v>
      </c>
      <c r="B35" s="311"/>
      <c r="C35" s="311"/>
      <c r="D35" s="493" t="str">
        <f t="shared" si="2"/>
        <v/>
      </c>
      <c r="E35" s="493" t="str">
        <f t="shared" si="1"/>
        <v/>
      </c>
      <c r="F35" s="445"/>
      <c r="G35" s="444"/>
      <c r="H35" s="312"/>
      <c r="I35" s="313"/>
      <c r="J35" s="128" t="str">
        <f ca="1">IF(I35="","",DATEDIF(I35,IF(初期入力!$G$1="",TODAY(),初期入力!$G$1),"Y"))</f>
        <v/>
      </c>
      <c r="K35" s="318"/>
      <c r="L35" s="318"/>
      <c r="M35" s="320"/>
      <c r="N35" s="319"/>
      <c r="O35" s="321"/>
      <c r="P35" s="322"/>
      <c r="Q35" s="322"/>
      <c r="R35" s="322"/>
      <c r="S35" s="449"/>
      <c r="T35" s="453"/>
      <c r="U35" s="314"/>
      <c r="V35" s="315"/>
      <c r="W35" s="316"/>
      <c r="X35" s="317"/>
      <c r="Y35" s="315"/>
      <c r="Z35" s="317"/>
      <c r="AA35" s="318"/>
      <c r="AB35" s="314"/>
      <c r="AC35" s="314"/>
      <c r="AD35" s="318"/>
      <c r="AE35" s="317"/>
      <c r="AG35" s="1" t="s">
        <v>814</v>
      </c>
      <c r="AH35" s="1" t="s">
        <v>815</v>
      </c>
    </row>
    <row r="36" spans="1:34">
      <c r="A36" s="100">
        <v>33</v>
      </c>
      <c r="B36" s="311"/>
      <c r="C36" s="311"/>
      <c r="D36" s="493" t="str">
        <f t="shared" si="2"/>
        <v/>
      </c>
      <c r="E36" s="493" t="str">
        <f t="shared" si="1"/>
        <v/>
      </c>
      <c r="F36" s="445"/>
      <c r="G36" s="444"/>
      <c r="H36" s="312"/>
      <c r="I36" s="313"/>
      <c r="J36" s="128" t="str">
        <f ca="1">IF(I36="","",DATEDIF(I36,IF(初期入力!$G$1="",TODAY(),初期入力!$G$1),"Y"))</f>
        <v/>
      </c>
      <c r="K36" s="318"/>
      <c r="L36" s="318"/>
      <c r="M36" s="320"/>
      <c r="N36" s="319"/>
      <c r="O36" s="321"/>
      <c r="P36" s="322"/>
      <c r="Q36" s="322"/>
      <c r="R36" s="322"/>
      <c r="S36" s="449"/>
      <c r="T36" s="453"/>
      <c r="U36" s="314"/>
      <c r="V36" s="315"/>
      <c r="W36" s="316"/>
      <c r="X36" s="317"/>
      <c r="Y36" s="315"/>
      <c r="Z36" s="317"/>
      <c r="AA36" s="318"/>
      <c r="AB36" s="314"/>
      <c r="AC36" s="314"/>
      <c r="AD36" s="318"/>
      <c r="AE36" s="317"/>
      <c r="AG36" s="1" t="s">
        <v>816</v>
      </c>
      <c r="AH36" s="1" t="s">
        <v>817</v>
      </c>
    </row>
    <row r="37" spans="1:34">
      <c r="A37" s="101">
        <v>34</v>
      </c>
      <c r="B37" s="311"/>
      <c r="C37" s="311"/>
      <c r="D37" s="493" t="str">
        <f t="shared" si="2"/>
        <v/>
      </c>
      <c r="E37" s="493" t="str">
        <f t="shared" si="1"/>
        <v/>
      </c>
      <c r="F37" s="445"/>
      <c r="G37" s="444"/>
      <c r="H37" s="312"/>
      <c r="I37" s="313"/>
      <c r="J37" s="128" t="str">
        <f ca="1">IF(I37="","",DATEDIF(I37,IF(初期入力!$G$1="",TODAY(),初期入力!$G$1),"Y"))</f>
        <v/>
      </c>
      <c r="K37" s="318"/>
      <c r="L37" s="318"/>
      <c r="M37" s="320"/>
      <c r="N37" s="319"/>
      <c r="O37" s="321"/>
      <c r="P37" s="322"/>
      <c r="Q37" s="322"/>
      <c r="R37" s="322"/>
      <c r="S37" s="449"/>
      <c r="T37" s="453"/>
      <c r="U37" s="314"/>
      <c r="V37" s="315"/>
      <c r="W37" s="316"/>
      <c r="X37" s="317"/>
      <c r="Y37" s="315"/>
      <c r="Z37" s="317"/>
      <c r="AA37" s="318"/>
      <c r="AB37" s="314"/>
      <c r="AC37" s="314"/>
      <c r="AD37" s="318"/>
      <c r="AE37" s="317"/>
      <c r="AG37" s="1" t="s">
        <v>818</v>
      </c>
      <c r="AH37" s="1" t="s">
        <v>819</v>
      </c>
    </row>
    <row r="38" spans="1:34">
      <c r="A38" s="100">
        <v>35</v>
      </c>
      <c r="B38" s="311"/>
      <c r="C38" s="311"/>
      <c r="D38" s="493" t="str">
        <f t="shared" si="2"/>
        <v/>
      </c>
      <c r="E38" s="493" t="str">
        <f t="shared" si="1"/>
        <v/>
      </c>
      <c r="F38" s="445"/>
      <c r="G38" s="444"/>
      <c r="H38" s="312"/>
      <c r="I38" s="313"/>
      <c r="J38" s="128" t="str">
        <f ca="1">IF(I38="","",DATEDIF(I38,IF(初期入力!$G$1="",TODAY(),初期入力!$G$1),"Y"))</f>
        <v/>
      </c>
      <c r="K38" s="318"/>
      <c r="L38" s="318"/>
      <c r="M38" s="320"/>
      <c r="N38" s="319"/>
      <c r="O38" s="321"/>
      <c r="P38" s="322"/>
      <c r="Q38" s="322"/>
      <c r="R38" s="322"/>
      <c r="S38" s="449"/>
      <c r="T38" s="453"/>
      <c r="U38" s="314"/>
      <c r="V38" s="315"/>
      <c r="W38" s="316"/>
      <c r="X38" s="317"/>
      <c r="Y38" s="315"/>
      <c r="Z38" s="317"/>
      <c r="AA38" s="318"/>
      <c r="AB38" s="314"/>
      <c r="AC38" s="314"/>
      <c r="AD38" s="318"/>
      <c r="AE38" s="317"/>
      <c r="AG38" s="1" t="s">
        <v>820</v>
      </c>
      <c r="AH38" s="1" t="s">
        <v>821</v>
      </c>
    </row>
    <row r="39" spans="1:34">
      <c r="A39" s="101">
        <v>36</v>
      </c>
      <c r="B39" s="311"/>
      <c r="C39" s="311"/>
      <c r="D39" s="493" t="str">
        <f t="shared" si="2"/>
        <v/>
      </c>
      <c r="E39" s="493" t="str">
        <f t="shared" si="1"/>
        <v/>
      </c>
      <c r="F39" s="445"/>
      <c r="G39" s="444"/>
      <c r="H39" s="312"/>
      <c r="I39" s="313"/>
      <c r="J39" s="128" t="str">
        <f ca="1">IF(I39="","",DATEDIF(I39,IF(初期入力!$G$1="",TODAY(),初期入力!$G$1),"Y"))</f>
        <v/>
      </c>
      <c r="K39" s="318"/>
      <c r="L39" s="318"/>
      <c r="M39" s="320"/>
      <c r="N39" s="319"/>
      <c r="O39" s="321"/>
      <c r="P39" s="322"/>
      <c r="Q39" s="322"/>
      <c r="R39" s="322"/>
      <c r="S39" s="449"/>
      <c r="T39" s="453"/>
      <c r="U39" s="314"/>
      <c r="V39" s="315"/>
      <c r="W39" s="316"/>
      <c r="X39" s="317"/>
      <c r="Y39" s="315"/>
      <c r="Z39" s="317"/>
      <c r="AA39" s="318"/>
      <c r="AB39" s="314"/>
      <c r="AC39" s="314"/>
      <c r="AD39" s="318"/>
      <c r="AE39" s="317"/>
      <c r="AG39" s="1" t="s">
        <v>822</v>
      </c>
      <c r="AH39" s="1" t="s">
        <v>823</v>
      </c>
    </row>
    <row r="40" spans="1:34">
      <c r="A40" s="100">
        <v>37</v>
      </c>
      <c r="B40" s="311"/>
      <c r="C40" s="311"/>
      <c r="D40" s="493" t="str">
        <f t="shared" si="2"/>
        <v/>
      </c>
      <c r="E40" s="493" t="str">
        <f t="shared" si="1"/>
        <v/>
      </c>
      <c r="F40" s="445"/>
      <c r="G40" s="444"/>
      <c r="H40" s="312"/>
      <c r="I40" s="313"/>
      <c r="J40" s="128" t="str">
        <f ca="1">IF(I40="","",DATEDIF(I40,IF(初期入力!$G$1="",TODAY(),初期入力!$G$1),"Y"))</f>
        <v/>
      </c>
      <c r="K40" s="318"/>
      <c r="L40" s="318"/>
      <c r="M40" s="320"/>
      <c r="N40" s="319"/>
      <c r="O40" s="321"/>
      <c r="P40" s="322"/>
      <c r="Q40" s="322"/>
      <c r="R40" s="322"/>
      <c r="S40" s="449"/>
      <c r="T40" s="453"/>
      <c r="U40" s="314"/>
      <c r="V40" s="315"/>
      <c r="W40" s="316"/>
      <c r="X40" s="317"/>
      <c r="Y40" s="315"/>
      <c r="Z40" s="317"/>
      <c r="AA40" s="318"/>
      <c r="AB40" s="314"/>
      <c r="AC40" s="314"/>
      <c r="AD40" s="318"/>
      <c r="AE40" s="317"/>
      <c r="AG40" s="1" t="s">
        <v>824</v>
      </c>
      <c r="AH40" s="1" t="s">
        <v>825</v>
      </c>
    </row>
    <row r="41" spans="1:34">
      <c r="A41" s="101">
        <v>38</v>
      </c>
      <c r="B41" s="311"/>
      <c r="C41" s="311"/>
      <c r="D41" s="493" t="str">
        <f t="shared" si="2"/>
        <v/>
      </c>
      <c r="E41" s="493" t="str">
        <f t="shared" si="1"/>
        <v/>
      </c>
      <c r="F41" s="445"/>
      <c r="G41" s="444"/>
      <c r="H41" s="312"/>
      <c r="I41" s="313"/>
      <c r="J41" s="128" t="str">
        <f ca="1">IF(I41="","",DATEDIF(I41,IF(初期入力!$G$1="",TODAY(),初期入力!$G$1),"Y"))</f>
        <v/>
      </c>
      <c r="K41" s="318"/>
      <c r="L41" s="318"/>
      <c r="M41" s="320"/>
      <c r="N41" s="319"/>
      <c r="O41" s="321"/>
      <c r="P41" s="322"/>
      <c r="Q41" s="322"/>
      <c r="R41" s="322"/>
      <c r="S41" s="449"/>
      <c r="T41" s="453"/>
      <c r="U41" s="314"/>
      <c r="V41" s="315"/>
      <c r="W41" s="316"/>
      <c r="X41" s="317"/>
      <c r="Y41" s="315"/>
      <c r="Z41" s="317"/>
      <c r="AA41" s="318"/>
      <c r="AB41" s="314"/>
      <c r="AC41" s="314"/>
      <c r="AD41" s="318"/>
      <c r="AE41" s="317"/>
      <c r="AG41" s="1" t="s">
        <v>826</v>
      </c>
      <c r="AH41" s="1" t="s">
        <v>827</v>
      </c>
    </row>
    <row r="42" spans="1:34">
      <c r="A42" s="100">
        <v>39</v>
      </c>
      <c r="B42" s="311"/>
      <c r="C42" s="311"/>
      <c r="D42" s="493" t="str">
        <f t="shared" si="2"/>
        <v/>
      </c>
      <c r="E42" s="493" t="str">
        <f t="shared" si="1"/>
        <v/>
      </c>
      <c r="F42" s="445"/>
      <c r="G42" s="444"/>
      <c r="H42" s="312"/>
      <c r="I42" s="313"/>
      <c r="J42" s="128" t="str">
        <f ca="1">IF(I42="","",DATEDIF(I42,IF(初期入力!$G$1="",TODAY(),初期入力!$G$1),"Y"))</f>
        <v/>
      </c>
      <c r="K42" s="318"/>
      <c r="L42" s="318"/>
      <c r="M42" s="320"/>
      <c r="N42" s="319"/>
      <c r="O42" s="321"/>
      <c r="P42" s="322"/>
      <c r="Q42" s="322"/>
      <c r="R42" s="322"/>
      <c r="S42" s="449"/>
      <c r="T42" s="453"/>
      <c r="U42" s="314"/>
      <c r="V42" s="315"/>
      <c r="W42" s="316"/>
      <c r="X42" s="317"/>
      <c r="Y42" s="315"/>
      <c r="Z42" s="317"/>
      <c r="AA42" s="318"/>
      <c r="AB42" s="314"/>
      <c r="AC42" s="314"/>
      <c r="AD42" s="318"/>
      <c r="AE42" s="317"/>
      <c r="AG42" s="1" t="s">
        <v>828</v>
      </c>
      <c r="AH42" s="1" t="s">
        <v>829</v>
      </c>
    </row>
    <row r="43" spans="1:34">
      <c r="A43" s="101">
        <v>40</v>
      </c>
      <c r="B43" s="311"/>
      <c r="C43" s="311"/>
      <c r="D43" s="493" t="str">
        <f t="shared" si="2"/>
        <v/>
      </c>
      <c r="E43" s="493" t="str">
        <f t="shared" si="1"/>
        <v/>
      </c>
      <c r="F43" s="445"/>
      <c r="G43" s="444"/>
      <c r="H43" s="312"/>
      <c r="I43" s="313"/>
      <c r="J43" s="128" t="str">
        <f ca="1">IF(I43="","",DATEDIF(I43,IF(初期入力!$G$1="",TODAY(),初期入力!$G$1),"Y"))</f>
        <v/>
      </c>
      <c r="K43" s="318"/>
      <c r="L43" s="318"/>
      <c r="M43" s="320"/>
      <c r="N43" s="319"/>
      <c r="O43" s="321"/>
      <c r="P43" s="322"/>
      <c r="Q43" s="322"/>
      <c r="R43" s="322"/>
      <c r="S43" s="449"/>
      <c r="T43" s="453"/>
      <c r="U43" s="314"/>
      <c r="V43" s="315"/>
      <c r="W43" s="316"/>
      <c r="X43" s="317"/>
      <c r="Y43" s="315"/>
      <c r="Z43" s="317"/>
      <c r="AA43" s="318"/>
      <c r="AB43" s="314"/>
      <c r="AC43" s="314"/>
      <c r="AD43" s="318"/>
      <c r="AE43" s="317"/>
      <c r="AG43" s="1" t="s">
        <v>830</v>
      </c>
      <c r="AH43" s="1" t="s">
        <v>831</v>
      </c>
    </row>
    <row r="44" spans="1:34">
      <c r="A44" s="100">
        <v>41</v>
      </c>
      <c r="B44" s="311"/>
      <c r="C44" s="311"/>
      <c r="D44" s="493" t="str">
        <f t="shared" si="2"/>
        <v/>
      </c>
      <c r="E44" s="493" t="str">
        <f t="shared" si="1"/>
        <v/>
      </c>
      <c r="F44" s="445"/>
      <c r="G44" s="444"/>
      <c r="H44" s="312"/>
      <c r="I44" s="313"/>
      <c r="J44" s="128" t="str">
        <f ca="1">IF(I44="","",DATEDIF(I44,IF(初期入力!$G$1="",TODAY(),初期入力!$G$1),"Y"))</f>
        <v/>
      </c>
      <c r="K44" s="318"/>
      <c r="L44" s="318"/>
      <c r="M44" s="320"/>
      <c r="N44" s="319"/>
      <c r="O44" s="321"/>
      <c r="P44" s="322"/>
      <c r="Q44" s="322"/>
      <c r="R44" s="322"/>
      <c r="S44" s="449"/>
      <c r="T44" s="453"/>
      <c r="U44" s="314"/>
      <c r="V44" s="315"/>
      <c r="W44" s="316"/>
      <c r="X44" s="317"/>
      <c r="Y44" s="315"/>
      <c r="Z44" s="317"/>
      <c r="AA44" s="318"/>
      <c r="AB44" s="314"/>
      <c r="AC44" s="314"/>
      <c r="AD44" s="318"/>
      <c r="AE44" s="317"/>
      <c r="AG44" s="1" t="s">
        <v>832</v>
      </c>
      <c r="AH44" s="1" t="s">
        <v>833</v>
      </c>
    </row>
    <row r="45" spans="1:34">
      <c r="A45" s="101">
        <v>42</v>
      </c>
      <c r="B45" s="311"/>
      <c r="C45" s="311"/>
      <c r="D45" s="493" t="str">
        <f t="shared" si="2"/>
        <v/>
      </c>
      <c r="E45" s="493" t="str">
        <f t="shared" si="1"/>
        <v/>
      </c>
      <c r="F45" s="445"/>
      <c r="G45" s="444"/>
      <c r="H45" s="312"/>
      <c r="I45" s="313"/>
      <c r="J45" s="128" t="str">
        <f ca="1">IF(I45="","",DATEDIF(I45,IF(初期入力!$G$1="",TODAY(),初期入力!$G$1),"Y"))</f>
        <v/>
      </c>
      <c r="K45" s="318"/>
      <c r="L45" s="318"/>
      <c r="M45" s="320"/>
      <c r="N45" s="319"/>
      <c r="O45" s="321"/>
      <c r="P45" s="322"/>
      <c r="Q45" s="322"/>
      <c r="R45" s="322"/>
      <c r="S45" s="449"/>
      <c r="T45" s="453"/>
      <c r="U45" s="314"/>
      <c r="V45" s="315"/>
      <c r="W45" s="316"/>
      <c r="X45" s="317"/>
      <c r="Y45" s="315"/>
      <c r="Z45" s="317"/>
      <c r="AA45" s="318"/>
      <c r="AB45" s="314"/>
      <c r="AC45" s="314"/>
      <c r="AD45" s="318"/>
      <c r="AE45" s="317"/>
      <c r="AG45" s="1" t="s">
        <v>834</v>
      </c>
      <c r="AH45" s="1" t="s">
        <v>835</v>
      </c>
    </row>
    <row r="46" spans="1:34">
      <c r="A46" s="100">
        <v>43</v>
      </c>
      <c r="B46" s="311"/>
      <c r="C46" s="311"/>
      <c r="D46" s="493" t="str">
        <f t="shared" si="2"/>
        <v/>
      </c>
      <c r="E46" s="493" t="str">
        <f t="shared" si="1"/>
        <v/>
      </c>
      <c r="F46" s="445"/>
      <c r="G46" s="444"/>
      <c r="H46" s="312"/>
      <c r="I46" s="313"/>
      <c r="J46" s="128" t="str">
        <f ca="1">IF(I46="","",DATEDIF(I46,IF(初期入力!$G$1="",TODAY(),初期入力!$G$1),"Y"))</f>
        <v/>
      </c>
      <c r="K46" s="318"/>
      <c r="L46" s="318"/>
      <c r="M46" s="320"/>
      <c r="N46" s="319"/>
      <c r="O46" s="321"/>
      <c r="P46" s="322"/>
      <c r="Q46" s="322"/>
      <c r="R46" s="322"/>
      <c r="S46" s="449"/>
      <c r="T46" s="453"/>
      <c r="U46" s="314"/>
      <c r="V46" s="315"/>
      <c r="W46" s="316"/>
      <c r="X46" s="317"/>
      <c r="Y46" s="315"/>
      <c r="Z46" s="317"/>
      <c r="AA46" s="318"/>
      <c r="AB46" s="314"/>
      <c r="AC46" s="314"/>
      <c r="AD46" s="318"/>
      <c r="AE46" s="317"/>
      <c r="AG46" s="1" t="s">
        <v>836</v>
      </c>
      <c r="AH46" s="1" t="s">
        <v>837</v>
      </c>
    </row>
    <row r="47" spans="1:34">
      <c r="A47" s="100">
        <v>44</v>
      </c>
      <c r="B47" s="311"/>
      <c r="C47" s="311"/>
      <c r="D47" s="493" t="str">
        <f t="shared" si="2"/>
        <v/>
      </c>
      <c r="E47" s="493" t="str">
        <f t="shared" si="1"/>
        <v/>
      </c>
      <c r="F47" s="445"/>
      <c r="G47" s="444"/>
      <c r="H47" s="312"/>
      <c r="I47" s="313"/>
      <c r="J47" s="128" t="str">
        <f ca="1">IF(I47="","",DATEDIF(I47,IF(初期入力!$G$1="",TODAY(),初期入力!$G$1),"Y"))</f>
        <v/>
      </c>
      <c r="K47" s="318"/>
      <c r="L47" s="318"/>
      <c r="M47" s="320"/>
      <c r="N47" s="319"/>
      <c r="O47" s="321"/>
      <c r="P47" s="322"/>
      <c r="Q47" s="322"/>
      <c r="R47" s="322"/>
      <c r="S47" s="449"/>
      <c r="T47" s="453"/>
      <c r="U47" s="314"/>
      <c r="V47" s="315"/>
      <c r="W47" s="316"/>
      <c r="X47" s="317"/>
      <c r="Y47" s="315"/>
      <c r="Z47" s="317"/>
      <c r="AA47" s="318"/>
      <c r="AB47" s="314"/>
      <c r="AC47" s="314"/>
      <c r="AD47" s="318"/>
      <c r="AE47" s="317"/>
    </row>
    <row r="48" spans="1:34">
      <c r="A48" s="100">
        <v>45</v>
      </c>
      <c r="B48" s="311"/>
      <c r="C48" s="311"/>
      <c r="D48" s="493" t="str">
        <f t="shared" si="2"/>
        <v/>
      </c>
      <c r="E48" s="493" t="str">
        <f t="shared" si="1"/>
        <v/>
      </c>
      <c r="F48" s="445"/>
      <c r="G48" s="444"/>
      <c r="H48" s="312"/>
      <c r="I48" s="313"/>
      <c r="J48" s="128" t="str">
        <f ca="1">IF(I48="","",DATEDIF(I48,IF(初期入力!$G$1="",TODAY(),初期入力!$G$1),"Y"))</f>
        <v/>
      </c>
      <c r="K48" s="318"/>
      <c r="L48" s="318"/>
      <c r="M48" s="320"/>
      <c r="N48" s="319"/>
      <c r="O48" s="321"/>
      <c r="P48" s="322"/>
      <c r="Q48" s="322"/>
      <c r="R48" s="322"/>
      <c r="S48" s="449"/>
      <c r="T48" s="453"/>
      <c r="U48" s="314"/>
      <c r="V48" s="315"/>
      <c r="W48" s="316"/>
      <c r="X48" s="317"/>
      <c r="Y48" s="315"/>
      <c r="Z48" s="317"/>
      <c r="AA48" s="318"/>
      <c r="AB48" s="314"/>
      <c r="AC48" s="314"/>
      <c r="AD48" s="318"/>
      <c r="AE48" s="317"/>
    </row>
    <row r="49" spans="1:31">
      <c r="A49" s="100">
        <v>46</v>
      </c>
      <c r="B49" s="311"/>
      <c r="C49" s="311"/>
      <c r="D49" s="493" t="str">
        <f t="shared" si="2"/>
        <v/>
      </c>
      <c r="E49" s="493" t="str">
        <f t="shared" si="1"/>
        <v/>
      </c>
      <c r="F49" s="445"/>
      <c r="G49" s="444"/>
      <c r="H49" s="312"/>
      <c r="I49" s="313"/>
      <c r="J49" s="128" t="str">
        <f ca="1">IF(I49="","",DATEDIF(I49,IF(初期入力!$G$1="",TODAY(),初期入力!$G$1),"Y"))</f>
        <v/>
      </c>
      <c r="K49" s="318"/>
      <c r="L49" s="318"/>
      <c r="M49" s="320"/>
      <c r="N49" s="319"/>
      <c r="O49" s="321"/>
      <c r="P49" s="322"/>
      <c r="Q49" s="322"/>
      <c r="R49" s="322"/>
      <c r="S49" s="449"/>
      <c r="T49" s="453"/>
      <c r="U49" s="314"/>
      <c r="V49" s="315"/>
      <c r="W49" s="316"/>
      <c r="X49" s="317"/>
      <c r="Y49" s="315"/>
      <c r="Z49" s="317"/>
      <c r="AA49" s="318"/>
      <c r="AB49" s="314"/>
      <c r="AC49" s="314"/>
      <c r="AD49" s="318"/>
      <c r="AE49" s="317"/>
    </row>
    <row r="50" spans="1:31">
      <c r="A50" s="100">
        <v>47</v>
      </c>
      <c r="B50" s="311"/>
      <c r="C50" s="311"/>
      <c r="D50" s="493" t="str">
        <f t="shared" si="2"/>
        <v/>
      </c>
      <c r="E50" s="493" t="str">
        <f t="shared" si="1"/>
        <v/>
      </c>
      <c r="F50" s="445"/>
      <c r="G50" s="444"/>
      <c r="H50" s="312"/>
      <c r="I50" s="313"/>
      <c r="J50" s="128" t="str">
        <f ca="1">IF(I50="","",DATEDIF(I50,IF(初期入力!$G$1="",TODAY(),初期入力!$G$1),"Y"))</f>
        <v/>
      </c>
      <c r="K50" s="318"/>
      <c r="L50" s="318"/>
      <c r="M50" s="320"/>
      <c r="N50" s="319"/>
      <c r="O50" s="321"/>
      <c r="P50" s="322"/>
      <c r="Q50" s="322"/>
      <c r="R50" s="322"/>
      <c r="S50" s="449"/>
      <c r="T50" s="453"/>
      <c r="U50" s="314"/>
      <c r="V50" s="315"/>
      <c r="W50" s="316"/>
      <c r="X50" s="317"/>
      <c r="Y50" s="315"/>
      <c r="Z50" s="317"/>
      <c r="AA50" s="318"/>
      <c r="AB50" s="314"/>
      <c r="AC50" s="314"/>
      <c r="AD50" s="318"/>
      <c r="AE50" s="317"/>
    </row>
    <row r="51" spans="1:31">
      <c r="A51" s="100">
        <v>48</v>
      </c>
      <c r="B51" s="311"/>
      <c r="C51" s="311"/>
      <c r="D51" s="493" t="str">
        <f t="shared" si="2"/>
        <v/>
      </c>
      <c r="E51" s="493" t="str">
        <f t="shared" si="1"/>
        <v/>
      </c>
      <c r="F51" s="445"/>
      <c r="G51" s="444"/>
      <c r="H51" s="312"/>
      <c r="I51" s="313"/>
      <c r="J51" s="128" t="str">
        <f ca="1">IF(I51="","",DATEDIF(I51,IF(初期入力!$G$1="",TODAY(),初期入力!$G$1),"Y"))</f>
        <v/>
      </c>
      <c r="K51" s="318"/>
      <c r="L51" s="318"/>
      <c r="M51" s="320"/>
      <c r="N51" s="319"/>
      <c r="O51" s="321"/>
      <c r="P51" s="322"/>
      <c r="Q51" s="322"/>
      <c r="R51" s="322"/>
      <c r="S51" s="449"/>
      <c r="T51" s="453"/>
      <c r="U51" s="314"/>
      <c r="V51" s="315"/>
      <c r="W51" s="316"/>
      <c r="X51" s="317"/>
      <c r="Y51" s="315"/>
      <c r="Z51" s="317"/>
      <c r="AA51" s="318"/>
      <c r="AB51" s="314"/>
      <c r="AC51" s="314"/>
      <c r="AD51" s="318"/>
      <c r="AE51" s="317"/>
    </row>
    <row r="52" spans="1:31">
      <c r="A52" s="100">
        <v>49</v>
      </c>
      <c r="B52" s="311"/>
      <c r="C52" s="311"/>
      <c r="D52" s="493" t="str">
        <f t="shared" si="2"/>
        <v/>
      </c>
      <c r="E52" s="493" t="str">
        <f t="shared" si="1"/>
        <v/>
      </c>
      <c r="F52" s="445"/>
      <c r="G52" s="444"/>
      <c r="H52" s="312"/>
      <c r="I52" s="313"/>
      <c r="J52" s="128" t="str">
        <f ca="1">IF(I52="","",DATEDIF(I52,IF(初期入力!$G$1="",TODAY(),初期入力!$G$1),"Y"))</f>
        <v/>
      </c>
      <c r="K52" s="318"/>
      <c r="L52" s="318"/>
      <c r="M52" s="320"/>
      <c r="N52" s="319"/>
      <c r="O52" s="321"/>
      <c r="P52" s="322"/>
      <c r="Q52" s="322"/>
      <c r="R52" s="322"/>
      <c r="S52" s="449"/>
      <c r="T52" s="453"/>
      <c r="U52" s="314"/>
      <c r="V52" s="315"/>
      <c r="W52" s="316"/>
      <c r="X52" s="317"/>
      <c r="Y52" s="315"/>
      <c r="Z52" s="317"/>
      <c r="AA52" s="318"/>
      <c r="AB52" s="314"/>
      <c r="AC52" s="314"/>
      <c r="AD52" s="318"/>
      <c r="AE52" s="317"/>
    </row>
    <row r="53" spans="1:31">
      <c r="A53" s="100">
        <v>50</v>
      </c>
      <c r="B53" s="311"/>
      <c r="C53" s="311"/>
      <c r="D53" s="493" t="str">
        <f t="shared" si="2"/>
        <v/>
      </c>
      <c r="E53" s="493" t="str">
        <f t="shared" si="1"/>
        <v/>
      </c>
      <c r="F53" s="445"/>
      <c r="G53" s="444"/>
      <c r="H53" s="312"/>
      <c r="I53" s="313"/>
      <c r="J53" s="128" t="str">
        <f ca="1">IF(I53="","",DATEDIF(I53,IF(初期入力!$G$1="",TODAY(),初期入力!$G$1),"Y"))</f>
        <v/>
      </c>
      <c r="K53" s="318"/>
      <c r="L53" s="318"/>
      <c r="M53" s="320"/>
      <c r="N53" s="319"/>
      <c r="O53" s="321"/>
      <c r="P53" s="322"/>
      <c r="Q53" s="322"/>
      <c r="R53" s="322"/>
      <c r="S53" s="449"/>
      <c r="T53" s="453"/>
      <c r="U53" s="314"/>
      <c r="V53" s="315"/>
      <c r="W53" s="316"/>
      <c r="X53" s="317"/>
      <c r="Y53" s="315"/>
      <c r="Z53" s="317"/>
      <c r="AA53" s="318"/>
      <c r="AB53" s="314"/>
      <c r="AC53" s="314"/>
      <c r="AD53" s="318"/>
      <c r="AE53" s="317"/>
    </row>
  </sheetData>
  <mergeCells count="1">
    <mergeCell ref="AG3:AH3"/>
  </mergeCells>
  <phoneticPr fontId="10" type="Hiragana"/>
  <dataValidations count="10">
    <dataValidation imeMode="off" allowBlank="1" showInputMessage="1" showErrorMessage="1" sqref="W3:X3 X1:X3 AB1:AB3 W4:Y53 AA1:AA53 K1:M2 T1:U53 N1:N53 Z2:Z53 AD1:AD53 F4:F53 AB4:AC53 I1:I53" xr:uid="{00000000-0002-0000-0300-000002000000}"/>
    <dataValidation imeMode="hiragana" allowBlank="1" showInputMessage="1" showErrorMessage="1" sqref="Z1 W1:X2 B1:U3 Y1:Y53 AE1:AE53 G4:G53 O4:Q53 V1:V53 B4:E53" xr:uid="{00000000-0002-0000-0300-000003000000}"/>
    <dataValidation type="list" imeMode="off" allowBlank="1" showInputMessage="1" showErrorMessage="1" sqref="K3" xr:uid="{00000000-0002-0000-0300-000004000000}">
      <formula1>"健康保険組合,協会けんぽ,建設国保,国民健康保険,適用除外,-"</formula1>
    </dataValidation>
    <dataValidation type="list" imeMode="off" allowBlank="1" showInputMessage="1" showErrorMessage="1" sqref="L3" xr:uid="{00000000-0002-0000-0300-000005000000}">
      <formula1>"厚生年金,国民年金,受給者"</formula1>
    </dataValidation>
    <dataValidation type="list" allowBlank="1" showInputMessage="1" showErrorMessage="1" sqref="T4:U53" xr:uid="{00000000-0002-0000-0300-000006000000}">
      <formula1>"職,主,未,高"</formula1>
    </dataValidation>
    <dataValidation type="list" allowBlank="1" showInputMessage="1" showErrorMessage="1" sqref="M3" xr:uid="{00000000-0002-0000-0300-000007000000}">
      <formula1>"雇用保険,日雇保険,適用除外"</formula1>
    </dataValidation>
    <dataValidation type="list" imeMode="on" allowBlank="1" showInputMessage="1" sqref="K4:K53" xr:uid="{612A09ED-9843-4D9E-84DF-CFA2FEAE7D80}">
      <formula1>"健康保険組合,協会けんぽ,建設国保,国民健康保険,適用除外,-"</formula1>
    </dataValidation>
    <dataValidation type="list" imeMode="on" allowBlank="1" showInputMessage="1" sqref="L4:L53" xr:uid="{9F11102B-B970-43EA-AA57-A82A30AEB534}">
      <formula1>"厚生年金,国民年金,受給者"</formula1>
    </dataValidation>
    <dataValidation type="list" allowBlank="1" showInputMessage="1" sqref="M4:M53" xr:uid="{E38D4326-494D-4F14-B323-07D1E7E9AE1F}">
      <formula1>"雇用保険,日雇保険,適用除外"</formula1>
    </dataValidation>
    <dataValidation type="list" imeMode="hiragana" allowBlank="1" showInputMessage="1" sqref="R4:S53" xr:uid="{49093391-A3BD-4437-89B8-156C6539C9D7}">
      <formula1>"有,無"</formula1>
    </dataValidation>
  </dataValidations>
  <pageMargins left="0.70866141732283472" right="0.70866141732283472" top="0.74803149606299213" bottom="0.74803149606299213" header="0.31496062992125984" footer="0.31496062992125984"/>
  <pageSetup paperSize="9" scale="84" orientation="portrait" r:id="rId1"/>
  <headerFooter>
    <oddFooter>&amp;Rkimiyo_v1.00</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H26"/>
  <sheetViews>
    <sheetView workbookViewId="0">
      <selection sqref="A1:K1"/>
    </sheetView>
  </sheetViews>
  <sheetFormatPr defaultRowHeight="28.5" customHeight="1"/>
  <cols>
    <col min="1" max="1" width="18.85546875" style="330" customWidth="1"/>
    <col min="2" max="2" width="18.42578125" style="330" customWidth="1"/>
    <col min="3" max="3" width="46.42578125" style="330" customWidth="1"/>
    <col min="4" max="4" width="3.85546875" style="330" customWidth="1"/>
    <col min="5" max="5" width="5" style="330" customWidth="1"/>
    <col min="6" max="6" width="3.85546875" style="330" customWidth="1"/>
    <col min="7" max="7" width="3.5703125" style="330" customWidth="1"/>
    <col min="8" max="8" width="11.5703125" style="330" customWidth="1"/>
    <col min="9" max="9" width="6.42578125" style="330" customWidth="1"/>
    <col min="10" max="16384" width="9.140625" style="330"/>
  </cols>
  <sheetData>
    <row r="1" spans="1:8" ht="26.25" customHeight="1">
      <c r="A1" s="226" t="s">
        <v>651</v>
      </c>
      <c r="B1" s="148"/>
      <c r="C1" s="129"/>
      <c r="D1" s="129"/>
      <c r="E1" s="129"/>
      <c r="F1" s="129"/>
      <c r="G1" s="129"/>
    </row>
    <row r="2" spans="1:8" ht="78.75" customHeight="1">
      <c r="A2" s="129"/>
      <c r="B2" s="129"/>
      <c r="C2" s="129"/>
      <c r="D2" s="129"/>
      <c r="E2" s="129"/>
      <c r="F2" s="129"/>
      <c r="G2" s="129"/>
    </row>
    <row r="3" spans="1:8" ht="60.75" customHeight="1">
      <c r="A3" s="129"/>
      <c r="B3" s="188"/>
      <c r="C3" s="194" t="s">
        <v>646</v>
      </c>
      <c r="D3" s="188"/>
      <c r="E3" s="188"/>
      <c r="F3" s="188"/>
      <c r="G3" s="188"/>
      <c r="H3" s="335"/>
    </row>
    <row r="4" spans="1:8" ht="27" customHeight="1">
      <c r="A4" s="188"/>
      <c r="B4" s="189" t="s">
        <v>461</v>
      </c>
      <c r="C4" s="404"/>
      <c r="D4" s="188"/>
      <c r="E4" s="188"/>
      <c r="F4" s="188"/>
      <c r="G4" s="188"/>
      <c r="H4" s="335"/>
    </row>
    <row r="5" spans="1:8" ht="27" customHeight="1">
      <c r="A5" s="188"/>
      <c r="B5" s="189" t="s">
        <v>647</v>
      </c>
      <c r="C5" s="405"/>
      <c r="D5" s="188"/>
      <c r="E5" s="188"/>
      <c r="F5" s="188"/>
      <c r="G5" s="188"/>
      <c r="H5" s="335"/>
    </row>
    <row r="6" spans="1:8" ht="27" customHeight="1">
      <c r="A6" s="188"/>
      <c r="B6" s="189" t="s">
        <v>466</v>
      </c>
      <c r="C6" s="406" t="s">
        <v>1090</v>
      </c>
      <c r="D6" s="188"/>
      <c r="E6" s="188"/>
      <c r="F6" s="188"/>
      <c r="G6" s="188"/>
      <c r="H6" s="335"/>
    </row>
    <row r="7" spans="1:8" ht="27" customHeight="1">
      <c r="A7" s="188"/>
      <c r="B7" s="189" t="s">
        <v>467</v>
      </c>
      <c r="C7" s="412"/>
      <c r="D7" s="188"/>
      <c r="E7" s="188"/>
      <c r="F7" s="188"/>
      <c r="G7" s="188"/>
      <c r="H7" s="335"/>
    </row>
    <row r="8" spans="1:8" ht="27" customHeight="1">
      <c r="A8" s="188"/>
      <c r="B8" s="189" t="s">
        <v>648</v>
      </c>
      <c r="C8" s="406" t="s">
        <v>1091</v>
      </c>
      <c r="D8" s="188"/>
      <c r="E8" s="188"/>
      <c r="F8" s="188"/>
      <c r="G8" s="188"/>
      <c r="H8" s="335"/>
    </row>
    <row r="9" spans="1:8" ht="27" customHeight="1">
      <c r="A9" s="188"/>
      <c r="B9" s="189" t="s">
        <v>473</v>
      </c>
      <c r="C9" s="393" t="str">
        <f>初期入力!B1&amp;""</f>
        <v>現場</v>
      </c>
      <c r="D9" s="188"/>
      <c r="E9" s="188"/>
      <c r="F9" s="188"/>
      <c r="G9" s="188"/>
      <c r="H9" s="335"/>
    </row>
    <row r="10" spans="1:8" ht="27" customHeight="1">
      <c r="A10" s="188"/>
      <c r="B10" s="190"/>
      <c r="C10" s="188"/>
      <c r="D10" s="188"/>
      <c r="E10" s="188"/>
      <c r="F10" s="188"/>
      <c r="G10" s="188"/>
      <c r="H10" s="335"/>
    </row>
    <row r="11" spans="1:8" ht="28.5" customHeight="1">
      <c r="A11" s="129"/>
      <c r="B11" s="191"/>
      <c r="C11" s="129"/>
      <c r="D11" s="129"/>
      <c r="E11" s="129"/>
      <c r="F11" s="129"/>
      <c r="G11" s="129"/>
    </row>
    <row r="12" spans="1:8" ht="38.25" customHeight="1">
      <c r="A12" s="192"/>
      <c r="B12" s="129"/>
      <c r="C12" s="129"/>
      <c r="D12" s="129"/>
      <c r="E12" s="129"/>
      <c r="F12" s="129"/>
      <c r="G12" s="129"/>
    </row>
    <row r="13" spans="1:8" ht="27.75" customHeight="1">
      <c r="A13" s="192"/>
      <c r="B13" s="129" t="s">
        <v>649</v>
      </c>
      <c r="C13" s="129"/>
      <c r="D13" s="129"/>
      <c r="E13" s="129"/>
      <c r="F13" s="129"/>
      <c r="G13" s="129"/>
    </row>
    <row r="14" spans="1:8" ht="28.5" customHeight="1">
      <c r="A14" s="129"/>
      <c r="B14" s="193" t="s">
        <v>650</v>
      </c>
      <c r="C14" s="129"/>
      <c r="D14" s="129"/>
      <c r="E14" s="129"/>
      <c r="F14" s="129"/>
      <c r="G14" s="129"/>
    </row>
    <row r="15" spans="1:8" ht="28.5" customHeight="1">
      <c r="A15" s="129"/>
      <c r="B15" s="129"/>
      <c r="C15" s="129"/>
      <c r="D15" s="129"/>
      <c r="E15" s="129"/>
      <c r="F15" s="129"/>
      <c r="G15" s="129"/>
    </row>
    <row r="16" spans="1:8" ht="38.25" customHeight="1">
      <c r="A16" s="129"/>
      <c r="B16" s="129"/>
      <c r="C16" s="129"/>
      <c r="D16" s="129"/>
      <c r="E16" s="129"/>
      <c r="F16" s="129"/>
      <c r="G16" s="129"/>
    </row>
    <row r="17" spans="1:7" ht="28.5" customHeight="1">
      <c r="A17" s="129"/>
      <c r="B17" s="129"/>
      <c r="C17" s="129"/>
      <c r="D17" s="129"/>
      <c r="E17" s="129"/>
      <c r="F17" s="129"/>
      <c r="G17" s="129"/>
    </row>
    <row r="18" spans="1:7" ht="28.5" customHeight="1">
      <c r="A18" s="129"/>
      <c r="B18" s="129"/>
      <c r="C18" s="129"/>
      <c r="D18" s="129"/>
      <c r="E18" s="129"/>
      <c r="F18" s="129"/>
      <c r="G18" s="129"/>
    </row>
    <row r="19" spans="1:7" ht="28.5" customHeight="1">
      <c r="A19" s="129"/>
      <c r="B19" s="129"/>
      <c r="C19" s="129"/>
      <c r="D19" s="129"/>
      <c r="E19" s="129"/>
      <c r="F19" s="129"/>
      <c r="G19" s="129"/>
    </row>
    <row r="20" spans="1:7" ht="28.5" customHeight="1">
      <c r="A20" s="129"/>
      <c r="B20" s="129"/>
      <c r="C20" s="129"/>
      <c r="D20" s="129"/>
      <c r="E20" s="129"/>
      <c r="F20" s="129"/>
      <c r="G20" s="129"/>
    </row>
    <row r="21" spans="1:7" ht="28.5" customHeight="1">
      <c r="A21" s="129"/>
      <c r="B21" s="129"/>
      <c r="C21" s="129"/>
      <c r="D21" s="129"/>
      <c r="E21" s="129"/>
      <c r="F21" s="129"/>
      <c r="G21" s="129"/>
    </row>
    <row r="22" spans="1:7" ht="28.5" customHeight="1">
      <c r="A22" s="129"/>
      <c r="B22" s="129"/>
      <c r="C22" s="129"/>
      <c r="D22" s="129"/>
      <c r="E22" s="129"/>
      <c r="F22" s="129"/>
      <c r="G22" s="129"/>
    </row>
    <row r="23" spans="1:7" ht="28.5" customHeight="1">
      <c r="A23" s="129"/>
      <c r="B23" s="129"/>
      <c r="C23" s="129"/>
      <c r="D23" s="129"/>
      <c r="E23" s="129"/>
      <c r="F23" s="129"/>
      <c r="G23" s="129"/>
    </row>
    <row r="24" spans="1:7" ht="28.5" customHeight="1">
      <c r="A24" s="129"/>
      <c r="B24" s="129"/>
      <c r="C24" s="129"/>
      <c r="D24" s="129"/>
      <c r="E24" s="129"/>
      <c r="F24" s="129"/>
      <c r="G24" s="129"/>
    </row>
    <row r="25" spans="1:7" ht="28.5" customHeight="1">
      <c r="A25" s="129"/>
      <c r="B25" s="129"/>
      <c r="C25" s="129"/>
      <c r="D25" s="129"/>
      <c r="E25" s="129"/>
      <c r="F25" s="129"/>
      <c r="G25" s="129"/>
    </row>
    <row r="26" spans="1:7" ht="28.5" customHeight="1">
      <c r="C26" s="1912"/>
      <c r="D26" s="1912"/>
      <c r="E26" s="1912"/>
      <c r="F26" s="1912"/>
      <c r="G26" s="1912"/>
    </row>
  </sheetData>
  <sheetProtection sheet="1" objects="1" scenarios="1"/>
  <mergeCells count="1">
    <mergeCell ref="C26:G26"/>
  </mergeCells>
  <phoneticPr fontId="10"/>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T31"/>
  <sheetViews>
    <sheetView zoomScaleNormal="100" workbookViewId="0">
      <selection sqref="A1:C1"/>
    </sheetView>
  </sheetViews>
  <sheetFormatPr defaultRowHeight="13.5"/>
  <cols>
    <col min="1" max="1" width="5" style="25" customWidth="1"/>
    <col min="2" max="2" width="8.5703125" style="25" customWidth="1"/>
    <col min="3" max="3" width="3.7109375" style="25" customWidth="1"/>
    <col min="4" max="4" width="9.85546875" style="25" customWidth="1"/>
    <col min="5" max="5" width="3.42578125" style="25" customWidth="1"/>
    <col min="6" max="6" width="4.7109375" style="25" customWidth="1"/>
    <col min="7" max="7" width="4.5703125" style="25" customWidth="1"/>
    <col min="8" max="9" width="5.42578125" style="25" customWidth="1"/>
    <col min="10" max="10" width="4.5703125" style="25" customWidth="1"/>
    <col min="11" max="11" width="3.85546875" style="25" customWidth="1"/>
    <col min="12" max="12" width="4.140625" style="25" customWidth="1"/>
    <col min="13" max="13" width="5" style="25" customWidth="1"/>
    <col min="14" max="14" width="8.140625" style="25" customWidth="1"/>
    <col min="15" max="18" width="4.5703125" style="25" customWidth="1"/>
    <col min="19" max="19" width="5.7109375" style="25" customWidth="1"/>
    <col min="20" max="20" width="3.7109375" style="25" customWidth="1"/>
    <col min="21" max="21" width="23.85546875" style="25" customWidth="1"/>
    <col min="22" max="16384" width="9.140625" style="25"/>
  </cols>
  <sheetData>
    <row r="1" spans="1:19" ht="24.75" customHeight="1">
      <c r="A1" s="1444" t="s">
        <v>684</v>
      </c>
      <c r="B1" s="1445"/>
      <c r="C1" s="1446"/>
      <c r="D1" s="22"/>
      <c r="E1" s="22"/>
      <c r="F1" s="22"/>
      <c r="G1" s="22"/>
      <c r="H1" s="22"/>
      <c r="I1" s="22"/>
      <c r="J1" s="22"/>
      <c r="K1" s="22"/>
      <c r="L1" s="22"/>
      <c r="M1" s="22"/>
      <c r="N1" s="1924" t="s">
        <v>88</v>
      </c>
      <c r="O1" s="1926"/>
      <c r="P1" s="1927"/>
      <c r="Q1" s="1927"/>
      <c r="R1" s="1927"/>
      <c r="S1" s="1928"/>
    </row>
    <row r="2" spans="1:19" ht="15.75" customHeight="1">
      <c r="A2" s="22"/>
      <c r="B2" s="22"/>
      <c r="C2" s="22"/>
      <c r="D2" s="22"/>
      <c r="E2" s="22"/>
      <c r="F2" s="22"/>
      <c r="G2" s="22"/>
      <c r="H2" s="22"/>
      <c r="I2" s="22"/>
      <c r="J2" s="22"/>
      <c r="K2" s="22"/>
      <c r="L2" s="22"/>
      <c r="M2" s="22"/>
      <c r="N2" s="1925"/>
      <c r="O2" s="1929"/>
      <c r="P2" s="1930"/>
      <c r="Q2" s="1930"/>
      <c r="R2" s="1930"/>
      <c r="S2" s="1931"/>
    </row>
    <row r="3" spans="1:19" ht="33" customHeight="1">
      <c r="A3" s="22"/>
      <c r="B3" s="22"/>
      <c r="C3" s="22"/>
      <c r="D3" s="22"/>
      <c r="E3" s="22"/>
      <c r="F3" s="22"/>
      <c r="G3" s="22"/>
      <c r="H3" s="22"/>
      <c r="I3" s="22"/>
      <c r="J3" s="22"/>
      <c r="K3" s="22"/>
      <c r="L3" s="22"/>
      <c r="M3" s="22"/>
      <c r="N3" s="710" t="str">
        <f>IF(初期入力!G2="",IF(初期入力!G1="","令和　 年　 月　 日",初期入力!G1),初期入力!G2)</f>
        <v>令和　 年　 月　 日</v>
      </c>
      <c r="O3" s="710"/>
      <c r="P3" s="710"/>
      <c r="Q3" s="710"/>
      <c r="R3" s="710"/>
      <c r="S3" s="710"/>
    </row>
    <row r="4" spans="1:19" ht="30" customHeight="1">
      <c r="A4" s="22"/>
      <c r="B4" s="22"/>
      <c r="C4" s="22"/>
      <c r="D4" s="22"/>
      <c r="E4" s="22"/>
      <c r="F4" s="27"/>
      <c r="G4" s="1935" t="s">
        <v>896</v>
      </c>
      <c r="H4" s="1935"/>
      <c r="I4" s="1935"/>
      <c r="J4" s="1934" t="s">
        <v>895</v>
      </c>
      <c r="K4" s="1934"/>
      <c r="L4" s="1934"/>
      <c r="M4" s="1934"/>
      <c r="N4" s="22"/>
      <c r="O4" s="22"/>
      <c r="P4" s="22"/>
      <c r="Q4" s="22"/>
      <c r="R4" s="22"/>
      <c r="S4" s="22"/>
    </row>
    <row r="5" spans="1:19" ht="30" customHeight="1">
      <c r="A5" s="22"/>
      <c r="B5" s="22"/>
      <c r="C5" s="22"/>
      <c r="D5" s="22"/>
      <c r="E5" s="22"/>
      <c r="F5" s="27"/>
      <c r="G5" s="1936" t="s">
        <v>897</v>
      </c>
      <c r="H5" s="1936"/>
      <c r="I5" s="1936"/>
      <c r="J5" s="1934"/>
      <c r="K5" s="1934"/>
      <c r="L5" s="1934"/>
      <c r="M5" s="1934"/>
      <c r="N5" s="22"/>
      <c r="O5" s="22"/>
      <c r="P5" s="22"/>
      <c r="Q5" s="22"/>
      <c r="R5" s="22"/>
      <c r="S5" s="22"/>
    </row>
    <row r="6" spans="1:19" s="28" customFormat="1" ht="39" customHeight="1">
      <c r="A6" s="1932" t="s">
        <v>581</v>
      </c>
      <c r="B6" s="1932"/>
      <c r="C6" s="22"/>
      <c r="D6" s="1821" t="str">
        <f>初期入力!B1&amp;""</f>
        <v>現場</v>
      </c>
      <c r="E6" s="1821"/>
      <c r="F6" s="1821"/>
      <c r="G6" s="1821"/>
      <c r="H6" s="1821"/>
      <c r="I6" s="1821"/>
      <c r="J6" s="22"/>
      <c r="K6" s="1932" t="s">
        <v>652</v>
      </c>
      <c r="L6" s="1932"/>
      <c r="M6" s="1932"/>
      <c r="N6" s="1933" t="str">
        <f>初期入力!F5&amp;""</f>
        <v/>
      </c>
      <c r="O6" s="1933"/>
      <c r="P6" s="1933"/>
      <c r="Q6" s="1933"/>
      <c r="R6" s="1933"/>
      <c r="S6" s="1933"/>
    </row>
    <row r="7" spans="1:19" s="28" customFormat="1" ht="27" customHeight="1">
      <c r="A7" s="22"/>
      <c r="B7" s="22"/>
      <c r="C7" s="22"/>
      <c r="D7" s="1922" t="str">
        <f>初期入力!E33&amp;""</f>
        <v/>
      </c>
      <c r="E7" s="1922"/>
      <c r="F7" s="1922"/>
      <c r="G7" s="1922"/>
      <c r="H7" s="1922"/>
      <c r="I7" s="1922"/>
      <c r="J7" s="22"/>
      <c r="K7" s="1847" t="s">
        <v>464</v>
      </c>
      <c r="L7" s="1847"/>
      <c r="M7" s="1847"/>
      <c r="N7" s="1916" t="str">
        <f>IF(初期入力!H1=1,初期入力!F5,IF(初期入力!H1=2,初期入力!G5,IF(初期入力!H1=3,初期入力!H5,IF(初期入力!H1=4,初期入力!I5,""))))&amp;""</f>
        <v/>
      </c>
      <c r="O7" s="1916"/>
      <c r="P7" s="1916"/>
      <c r="Q7" s="1916"/>
      <c r="R7" s="1916"/>
      <c r="S7" s="1916"/>
    </row>
    <row r="8" spans="1:19" s="28" customFormat="1" ht="12" customHeight="1">
      <c r="A8" s="1848" t="s">
        <v>653</v>
      </c>
      <c r="B8" s="1848"/>
      <c r="C8" s="22"/>
      <c r="D8" s="1922"/>
      <c r="E8" s="1922"/>
      <c r="F8" s="1922"/>
      <c r="G8" s="1922"/>
      <c r="H8" s="1922"/>
      <c r="I8" s="1922"/>
      <c r="J8" s="29" t="s">
        <v>242</v>
      </c>
      <c r="K8" s="60" t="s">
        <v>316</v>
      </c>
      <c r="L8" s="468" t="str">
        <f>IF(初期入力!H1=1,"",初期入力!H1)&amp;""</f>
        <v/>
      </c>
      <c r="M8" s="60" t="s">
        <v>654</v>
      </c>
      <c r="N8" s="1916"/>
      <c r="O8" s="1916"/>
      <c r="P8" s="1916"/>
      <c r="Q8" s="1916"/>
      <c r="R8" s="1916"/>
      <c r="S8" s="1916"/>
    </row>
    <row r="9" spans="1:19" s="28" customFormat="1" ht="42.75" customHeight="1">
      <c r="A9" s="22"/>
      <c r="B9" s="22"/>
      <c r="C9" s="22"/>
      <c r="D9" s="22"/>
      <c r="E9" s="22"/>
      <c r="F9" s="22"/>
      <c r="G9" s="22"/>
      <c r="H9" s="22"/>
      <c r="I9" s="22"/>
      <c r="J9" s="22"/>
      <c r="K9" s="1923" t="s">
        <v>655</v>
      </c>
      <c r="L9" s="1923"/>
      <c r="M9" s="1923"/>
      <c r="N9" s="1917"/>
      <c r="O9" s="1917"/>
      <c r="P9" s="1917"/>
      <c r="Q9" s="1917"/>
      <c r="R9" s="1917"/>
      <c r="S9" s="195" t="s">
        <v>90</v>
      </c>
    </row>
    <row r="10" spans="1:19" ht="20.25" customHeight="1">
      <c r="A10" s="22"/>
      <c r="B10" s="22"/>
      <c r="C10" s="22"/>
      <c r="D10" s="22"/>
      <c r="E10" s="22"/>
      <c r="F10" s="22"/>
      <c r="G10" s="22"/>
      <c r="H10" s="22"/>
      <c r="I10" s="22"/>
      <c r="J10" s="22"/>
      <c r="K10" s="22"/>
      <c r="L10" s="22"/>
      <c r="M10" s="22"/>
      <c r="N10" s="22"/>
      <c r="O10" s="22"/>
      <c r="P10" s="22"/>
      <c r="Q10" s="22"/>
      <c r="R10" s="22"/>
      <c r="S10" s="22"/>
    </row>
    <row r="11" spans="1:19" ht="20.25" customHeight="1">
      <c r="A11" s="1918" t="s">
        <v>898</v>
      </c>
      <c r="B11" s="1918"/>
      <c r="C11" s="1918"/>
      <c r="D11" s="1918"/>
      <c r="E11" s="1918"/>
      <c r="F11" s="1918"/>
      <c r="G11" s="1918"/>
      <c r="H11" s="1918"/>
      <c r="I11" s="1918"/>
      <c r="J11" s="1918"/>
      <c r="K11" s="1918"/>
      <c r="L11" s="1918"/>
      <c r="M11" s="1918"/>
      <c r="N11" s="1918"/>
      <c r="O11" s="1918"/>
      <c r="P11" s="1918"/>
      <c r="Q11" s="1918"/>
      <c r="R11" s="1918"/>
      <c r="S11" s="1918"/>
    </row>
    <row r="12" spans="1:19" ht="20.25" customHeight="1">
      <c r="A12" s="22"/>
      <c r="B12" s="22"/>
      <c r="C12" s="22"/>
      <c r="D12" s="22"/>
      <c r="E12" s="22"/>
      <c r="F12" s="22"/>
      <c r="G12" s="22"/>
      <c r="H12" s="22"/>
      <c r="I12" s="22"/>
      <c r="J12" s="22"/>
      <c r="K12" s="22"/>
      <c r="L12" s="22"/>
      <c r="M12" s="22"/>
      <c r="N12" s="22"/>
      <c r="O12" s="22"/>
      <c r="P12" s="22"/>
      <c r="Q12" s="22"/>
      <c r="R12" s="22"/>
      <c r="S12" s="22"/>
    </row>
    <row r="13" spans="1:19" ht="33" customHeight="1">
      <c r="A13" s="1919" t="s">
        <v>648</v>
      </c>
      <c r="B13" s="1919"/>
      <c r="C13" s="1919"/>
      <c r="D13" s="1920"/>
      <c r="E13" s="1921"/>
      <c r="F13" s="31" t="s">
        <v>862</v>
      </c>
      <c r="G13" s="413"/>
      <c r="H13" s="31" t="s">
        <v>861</v>
      </c>
      <c r="I13" s="413"/>
      <c r="J13" s="31" t="s">
        <v>860</v>
      </c>
      <c r="K13" s="712" t="s">
        <v>442</v>
      </c>
      <c r="L13" s="712"/>
      <c r="M13" s="712"/>
      <c r="N13" s="413"/>
      <c r="O13" s="31" t="s">
        <v>862</v>
      </c>
      <c r="P13" s="413"/>
      <c r="Q13" s="31" t="s">
        <v>861</v>
      </c>
      <c r="R13" s="413"/>
      <c r="S13" s="197" t="s">
        <v>860</v>
      </c>
    </row>
    <row r="14" spans="1:19" ht="33" customHeight="1">
      <c r="A14" s="1919" t="s">
        <v>656</v>
      </c>
      <c r="B14" s="1919"/>
      <c r="C14" s="1919"/>
      <c r="D14" s="1915"/>
      <c r="E14" s="1915"/>
      <c r="F14" s="1915"/>
      <c r="G14" s="1915"/>
      <c r="H14" s="1915"/>
      <c r="I14" s="1915"/>
      <c r="J14" s="1915"/>
      <c r="K14" s="1952" t="s">
        <v>657</v>
      </c>
      <c r="L14" s="1952"/>
      <c r="M14" s="1919"/>
      <c r="N14" s="1915"/>
      <c r="O14" s="1915"/>
      <c r="P14" s="1915"/>
      <c r="Q14" s="1915"/>
      <c r="R14" s="1915"/>
      <c r="S14" s="1915"/>
    </row>
    <row r="15" spans="1:19" ht="33" customHeight="1">
      <c r="A15" s="1951" t="s">
        <v>658</v>
      </c>
      <c r="B15" s="1858" t="s">
        <v>659</v>
      </c>
      <c r="C15" s="1858"/>
      <c r="D15" s="1915"/>
      <c r="E15" s="1915"/>
      <c r="F15" s="1915"/>
      <c r="G15" s="1915"/>
      <c r="H15" s="1915"/>
      <c r="I15" s="1915"/>
      <c r="J15" s="1915"/>
      <c r="K15" s="1919" t="s">
        <v>660</v>
      </c>
      <c r="L15" s="1919"/>
      <c r="M15" s="1919"/>
      <c r="N15" s="1915"/>
      <c r="O15" s="1915"/>
      <c r="P15" s="1915"/>
      <c r="Q15" s="1915"/>
      <c r="R15" s="1915"/>
      <c r="S15" s="1915"/>
    </row>
    <row r="16" spans="1:19" ht="33" customHeight="1">
      <c r="A16" s="1951"/>
      <c r="B16" s="1858" t="s">
        <v>661</v>
      </c>
      <c r="C16" s="1858"/>
      <c r="D16" s="1913"/>
      <c r="E16" s="1914"/>
      <c r="F16" s="198" t="s">
        <v>862</v>
      </c>
      <c r="G16" s="414"/>
      <c r="H16" s="198" t="s">
        <v>861</v>
      </c>
      <c r="I16" s="414"/>
      <c r="J16" s="198" t="s">
        <v>860</v>
      </c>
      <c r="K16" s="712" t="s">
        <v>442</v>
      </c>
      <c r="L16" s="712"/>
      <c r="M16" s="712"/>
      <c r="N16" s="413"/>
      <c r="O16" s="31" t="s">
        <v>862</v>
      </c>
      <c r="P16" s="413"/>
      <c r="Q16" s="31" t="s">
        <v>861</v>
      </c>
      <c r="R16" s="413"/>
      <c r="S16" s="197" t="s">
        <v>860</v>
      </c>
    </row>
    <row r="17" spans="1:20" ht="33" customHeight="1">
      <c r="A17" s="1951" t="s">
        <v>662</v>
      </c>
      <c r="B17" s="1858" t="s">
        <v>663</v>
      </c>
      <c r="C17" s="1858"/>
      <c r="D17" s="1915"/>
      <c r="E17" s="1915"/>
      <c r="F17" s="1915"/>
      <c r="G17" s="1915"/>
      <c r="H17" s="1915"/>
      <c r="I17" s="1915"/>
      <c r="J17" s="1915"/>
      <c r="K17" s="1919" t="s">
        <v>565</v>
      </c>
      <c r="L17" s="1919"/>
      <c r="M17" s="1919"/>
      <c r="N17" s="414"/>
      <c r="O17" s="198" t="s">
        <v>862</v>
      </c>
      <c r="P17" s="414"/>
      <c r="Q17" s="198" t="s">
        <v>861</v>
      </c>
      <c r="R17" s="414"/>
      <c r="S17" s="199" t="s">
        <v>860</v>
      </c>
    </row>
    <row r="18" spans="1:20" ht="33" customHeight="1">
      <c r="A18" s="1951"/>
      <c r="B18" s="1858" t="s">
        <v>665</v>
      </c>
      <c r="C18" s="1858"/>
      <c r="D18" s="1957"/>
      <c r="E18" s="1957"/>
      <c r="F18" s="1957"/>
      <c r="G18" s="1957"/>
      <c r="H18" s="1957"/>
      <c r="I18" s="1957"/>
      <c r="J18" s="1957"/>
      <c r="K18" s="1957"/>
      <c r="L18" s="1957"/>
      <c r="M18" s="1957"/>
      <c r="N18" s="1957"/>
      <c r="O18" s="1957"/>
      <c r="P18" s="1957"/>
      <c r="Q18" s="1957"/>
      <c r="R18" s="1957"/>
      <c r="S18" s="1957"/>
    </row>
    <row r="19" spans="1:20" ht="33" customHeight="1">
      <c r="A19" s="1951"/>
      <c r="B19" s="1858" t="s">
        <v>666</v>
      </c>
      <c r="C19" s="1858"/>
      <c r="D19" s="1915"/>
      <c r="E19" s="1915"/>
      <c r="F19" s="1915"/>
      <c r="G19" s="1915"/>
      <c r="H19" s="1915"/>
      <c r="I19" s="1915"/>
      <c r="J19" s="1915"/>
      <c r="K19" s="1919" t="s">
        <v>667</v>
      </c>
      <c r="L19" s="1919"/>
      <c r="M19" s="1919"/>
      <c r="N19" s="1950"/>
      <c r="O19" s="1950"/>
      <c r="P19" s="1950"/>
      <c r="Q19" s="1950"/>
      <c r="R19" s="1950"/>
      <c r="S19" s="1950"/>
    </row>
    <row r="20" spans="1:20" ht="33" customHeight="1">
      <c r="A20" s="1949" t="s">
        <v>668</v>
      </c>
      <c r="B20" s="1858" t="s">
        <v>669</v>
      </c>
      <c r="C20" s="1858"/>
      <c r="D20" s="1915"/>
      <c r="E20" s="1915"/>
      <c r="F20" s="1915"/>
      <c r="G20" s="1915"/>
      <c r="H20" s="1915"/>
      <c r="I20" s="1915"/>
      <c r="J20" s="1915"/>
      <c r="K20" s="1919" t="s">
        <v>670</v>
      </c>
      <c r="L20" s="1919"/>
      <c r="M20" s="1919"/>
      <c r="N20" s="1950"/>
      <c r="O20" s="1950"/>
      <c r="P20" s="1950"/>
      <c r="Q20" s="1950"/>
      <c r="R20" s="1950"/>
      <c r="S20" s="1950"/>
    </row>
    <row r="21" spans="1:20" ht="33" customHeight="1">
      <c r="A21" s="1949"/>
      <c r="B21" s="1858" t="s">
        <v>671</v>
      </c>
      <c r="C21" s="1858"/>
      <c r="D21" s="1913"/>
      <c r="E21" s="1914"/>
      <c r="F21" s="198" t="s">
        <v>862</v>
      </c>
      <c r="G21" s="414"/>
      <c r="H21" s="198" t="s">
        <v>861</v>
      </c>
      <c r="I21" s="414"/>
      <c r="J21" s="198" t="s">
        <v>860</v>
      </c>
      <c r="K21" s="712" t="s">
        <v>442</v>
      </c>
      <c r="L21" s="712"/>
      <c r="M21" s="712"/>
      <c r="N21" s="414"/>
      <c r="O21" s="198" t="s">
        <v>862</v>
      </c>
      <c r="P21" s="414"/>
      <c r="Q21" s="198" t="s">
        <v>861</v>
      </c>
      <c r="R21" s="414"/>
      <c r="S21" s="199" t="s">
        <v>860</v>
      </c>
    </row>
    <row r="22" spans="1:20" ht="33" customHeight="1">
      <c r="A22" s="1949" t="s">
        <v>672</v>
      </c>
      <c r="B22" s="1858" t="s">
        <v>669</v>
      </c>
      <c r="C22" s="1858"/>
      <c r="D22" s="1915"/>
      <c r="E22" s="1915"/>
      <c r="F22" s="1915"/>
      <c r="G22" s="1915"/>
      <c r="H22" s="1915"/>
      <c r="I22" s="1915"/>
      <c r="J22" s="1915"/>
      <c r="K22" s="1919" t="s">
        <v>670</v>
      </c>
      <c r="L22" s="1919"/>
      <c r="M22" s="1919"/>
      <c r="N22" s="1950"/>
      <c r="O22" s="1950"/>
      <c r="P22" s="1950"/>
      <c r="Q22" s="1950"/>
      <c r="R22" s="1950"/>
      <c r="S22" s="1950"/>
    </row>
    <row r="23" spans="1:20" ht="33" customHeight="1">
      <c r="A23" s="1949"/>
      <c r="B23" s="854" t="s">
        <v>673</v>
      </c>
      <c r="C23" s="856"/>
      <c r="D23" s="1955"/>
      <c r="E23" s="1956"/>
      <c r="F23" s="1956"/>
      <c r="G23" s="1956"/>
      <c r="H23" s="1956"/>
      <c r="I23" s="1953" t="s">
        <v>674</v>
      </c>
      <c r="J23" s="1954"/>
      <c r="K23" s="854" t="s">
        <v>675</v>
      </c>
      <c r="L23" s="855"/>
      <c r="M23" s="856"/>
      <c r="N23" s="1955"/>
      <c r="O23" s="1956"/>
      <c r="P23" s="1956"/>
      <c r="Q23" s="1956"/>
      <c r="R23" s="1953" t="s">
        <v>676</v>
      </c>
      <c r="S23" s="1954"/>
    </row>
    <row r="24" spans="1:20" ht="33" customHeight="1">
      <c r="A24" s="1949"/>
      <c r="B24" s="1919" t="s">
        <v>677</v>
      </c>
      <c r="C24" s="1291"/>
      <c r="D24" s="1913"/>
      <c r="E24" s="1914"/>
      <c r="F24" s="198" t="s">
        <v>862</v>
      </c>
      <c r="G24" s="414"/>
      <c r="H24" s="198" t="s">
        <v>861</v>
      </c>
      <c r="I24" s="414"/>
      <c r="J24" s="198" t="s">
        <v>860</v>
      </c>
      <c r="K24" s="712" t="s">
        <v>442</v>
      </c>
      <c r="L24" s="712"/>
      <c r="M24" s="712"/>
      <c r="N24" s="413"/>
      <c r="O24" s="198" t="s">
        <v>862</v>
      </c>
      <c r="P24" s="414"/>
      <c r="Q24" s="198" t="s">
        <v>861</v>
      </c>
      <c r="R24" s="414"/>
      <c r="S24" s="199" t="s">
        <v>860</v>
      </c>
    </row>
    <row r="25" spans="1:20" ht="33" customHeight="1">
      <c r="A25" s="1919" t="s">
        <v>678</v>
      </c>
      <c r="B25" s="1919"/>
      <c r="C25" s="1919"/>
      <c r="D25" s="407" t="s">
        <v>679</v>
      </c>
      <c r="E25" s="1943"/>
      <c r="F25" s="1944"/>
      <c r="G25" s="1945"/>
      <c r="H25" s="200" t="s">
        <v>680</v>
      </c>
      <c r="I25" s="1948"/>
      <c r="J25" s="1948"/>
      <c r="K25" s="1948"/>
      <c r="L25" s="1946" t="s">
        <v>680</v>
      </c>
      <c r="M25" s="1947"/>
      <c r="N25" s="1943"/>
      <c r="O25" s="1945"/>
      <c r="P25" s="200" t="s">
        <v>566</v>
      </c>
      <c r="Q25" s="1940"/>
      <c r="R25" s="1940"/>
      <c r="S25" s="1941"/>
    </row>
    <row r="26" spans="1:20" ht="13.5" customHeight="1">
      <c r="A26" s="22"/>
      <c r="B26" s="22"/>
      <c r="C26" s="22"/>
      <c r="D26" s="22"/>
      <c r="E26" s="22"/>
      <c r="F26" s="22"/>
      <c r="G26" s="22"/>
      <c r="H26" s="22"/>
      <c r="I26" s="22"/>
      <c r="J26" s="22"/>
      <c r="K26" s="22"/>
      <c r="L26" s="22"/>
      <c r="M26" s="22"/>
      <c r="N26" s="22"/>
      <c r="O26" s="22"/>
      <c r="P26" s="22"/>
      <c r="Q26" s="22"/>
      <c r="R26" s="22"/>
      <c r="S26" s="22"/>
    </row>
    <row r="27" spans="1:20" ht="13.5" customHeight="1">
      <c r="A27" s="22"/>
      <c r="B27" s="408" t="s">
        <v>418</v>
      </c>
      <c r="C27" s="1937" t="s">
        <v>681</v>
      </c>
      <c r="D27" s="1937"/>
      <c r="E27" s="1937"/>
      <c r="F27" s="1937"/>
      <c r="G27" s="1937"/>
      <c r="H27" s="1937"/>
      <c r="I27" s="1937"/>
      <c r="J27" s="1937"/>
      <c r="K27" s="22"/>
      <c r="L27" s="22"/>
      <c r="M27" s="22"/>
      <c r="N27" s="22"/>
      <c r="O27" s="22"/>
      <c r="P27" s="22"/>
      <c r="Q27" s="22"/>
      <c r="R27" s="22"/>
      <c r="S27" s="22"/>
    </row>
    <row r="28" spans="1:20" ht="13.5" customHeight="1">
      <c r="A28" s="22"/>
      <c r="B28" s="22"/>
      <c r="C28" s="32" t="s">
        <v>682</v>
      </c>
      <c r="D28" s="32"/>
      <c r="E28" s="32"/>
      <c r="F28" s="32"/>
      <c r="G28" s="32"/>
      <c r="H28" s="32"/>
      <c r="I28" s="32"/>
      <c r="J28" s="32"/>
      <c r="K28" s="32"/>
      <c r="L28" s="32"/>
      <c r="M28" s="32"/>
      <c r="N28" s="22"/>
      <c r="O28" s="22"/>
      <c r="P28" s="22"/>
      <c r="Q28" s="22"/>
      <c r="R28" s="22"/>
      <c r="S28" s="22"/>
    </row>
    <row r="29" spans="1:20" ht="13.5" customHeight="1">
      <c r="A29" s="22"/>
      <c r="B29" s="22"/>
      <c r="C29" s="1938" t="s">
        <v>683</v>
      </c>
      <c r="D29" s="1938"/>
      <c r="E29" s="1938"/>
      <c r="F29" s="1938"/>
      <c r="G29" s="1938"/>
      <c r="H29" s="1938"/>
      <c r="I29" s="1938"/>
      <c r="J29" s="1938"/>
      <c r="K29" s="1938"/>
      <c r="L29" s="22"/>
      <c r="M29" s="22"/>
      <c r="N29" s="22"/>
      <c r="O29" s="22"/>
      <c r="P29" s="22"/>
      <c r="Q29" s="22"/>
      <c r="R29" s="22"/>
      <c r="S29" s="22"/>
    </row>
    <row r="30" spans="1:20" ht="13.5" customHeight="1">
      <c r="A30" s="127"/>
      <c r="B30" s="127"/>
      <c r="C30" s="127"/>
      <c r="D30" s="127"/>
      <c r="E30" s="127"/>
      <c r="F30" s="127"/>
      <c r="G30" s="127"/>
      <c r="H30" s="127"/>
      <c r="I30" s="127"/>
      <c r="J30" s="127"/>
      <c r="K30" s="127"/>
      <c r="L30" s="127"/>
      <c r="M30" s="127"/>
      <c r="N30" s="127"/>
      <c r="O30" s="127"/>
      <c r="P30" s="1942"/>
      <c r="Q30" s="1942"/>
      <c r="R30" s="1942"/>
      <c r="S30" s="1942"/>
      <c r="T30" s="196"/>
    </row>
    <row r="31" spans="1:20" ht="13.5" customHeight="1">
      <c r="O31" s="1939"/>
      <c r="P31" s="1939"/>
      <c r="Q31" s="1939"/>
      <c r="R31" s="1939"/>
      <c r="S31" s="1939"/>
    </row>
  </sheetData>
  <sheetProtection sheet="1" formatCells="0"/>
  <mergeCells count="75">
    <mergeCell ref="K14:M14"/>
    <mergeCell ref="D15:J15"/>
    <mergeCell ref="K15:M15"/>
    <mergeCell ref="R23:S23"/>
    <mergeCell ref="B21:C21"/>
    <mergeCell ref="N23:Q23"/>
    <mergeCell ref="B23:C23"/>
    <mergeCell ref="K23:M23"/>
    <mergeCell ref="I23:J23"/>
    <mergeCell ref="D23:H23"/>
    <mergeCell ref="B18:C18"/>
    <mergeCell ref="D18:S18"/>
    <mergeCell ref="B19:C19"/>
    <mergeCell ref="D19:J19"/>
    <mergeCell ref="K19:M19"/>
    <mergeCell ref="N19:S19"/>
    <mergeCell ref="A15:A16"/>
    <mergeCell ref="B15:C15"/>
    <mergeCell ref="N15:S15"/>
    <mergeCell ref="D22:J22"/>
    <mergeCell ref="K22:M22"/>
    <mergeCell ref="A20:A21"/>
    <mergeCell ref="K21:M21"/>
    <mergeCell ref="D21:E21"/>
    <mergeCell ref="B20:C20"/>
    <mergeCell ref="D20:J20"/>
    <mergeCell ref="K20:M20"/>
    <mergeCell ref="N20:S20"/>
    <mergeCell ref="A17:A19"/>
    <mergeCell ref="B17:C17"/>
    <mergeCell ref="D17:J17"/>
    <mergeCell ref="K17:M17"/>
    <mergeCell ref="C27:J27"/>
    <mergeCell ref="C29:K29"/>
    <mergeCell ref="B24:C24"/>
    <mergeCell ref="D24:E24"/>
    <mergeCell ref="O31:S31"/>
    <mergeCell ref="Q25:S25"/>
    <mergeCell ref="P30:S30"/>
    <mergeCell ref="A25:C25"/>
    <mergeCell ref="E25:G25"/>
    <mergeCell ref="L25:M25"/>
    <mergeCell ref="N25:O25"/>
    <mergeCell ref="I25:K25"/>
    <mergeCell ref="K24:M24"/>
    <mergeCell ref="A22:A24"/>
    <mergeCell ref="B22:C22"/>
    <mergeCell ref="N22:S22"/>
    <mergeCell ref="N1:N2"/>
    <mergeCell ref="O1:S2"/>
    <mergeCell ref="N3:S3"/>
    <mergeCell ref="A6:B6"/>
    <mergeCell ref="K6:M6"/>
    <mergeCell ref="N6:S6"/>
    <mergeCell ref="J4:M5"/>
    <mergeCell ref="G4:I4"/>
    <mergeCell ref="G5:I5"/>
    <mergeCell ref="D6:I6"/>
    <mergeCell ref="A1:C1"/>
    <mergeCell ref="K16:M16"/>
    <mergeCell ref="D16:E16"/>
    <mergeCell ref="D14:J14"/>
    <mergeCell ref="N7:S8"/>
    <mergeCell ref="A8:B8"/>
    <mergeCell ref="N9:R9"/>
    <mergeCell ref="A11:S11"/>
    <mergeCell ref="A13:C13"/>
    <mergeCell ref="K13:M13"/>
    <mergeCell ref="D13:E13"/>
    <mergeCell ref="D7:I8"/>
    <mergeCell ref="K9:M9"/>
    <mergeCell ref="K7:M7"/>
    <mergeCell ref="N14:S14"/>
    <mergeCell ref="B16:C16"/>
    <mergeCell ref="A14:C14"/>
  </mergeCells>
  <phoneticPr fontId="13"/>
  <printOptions horizontalCentered="1" vertic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AF37"/>
  <sheetViews>
    <sheetView zoomScaleNormal="100" workbookViewId="0">
      <selection sqref="A1:G1"/>
    </sheetView>
  </sheetViews>
  <sheetFormatPr defaultRowHeight="12"/>
  <cols>
    <col min="1" max="31" width="3.28515625" style="95" customWidth="1"/>
    <col min="32" max="32" width="24.85546875" style="95" customWidth="1"/>
    <col min="33" max="16384" width="9.140625" style="95"/>
  </cols>
  <sheetData>
    <row r="1" spans="1:32" ht="20.100000000000001" customHeight="1">
      <c r="A1" s="854" t="s">
        <v>458</v>
      </c>
      <c r="B1" s="855"/>
      <c r="C1" s="855"/>
      <c r="D1" s="855"/>
      <c r="E1" s="855"/>
      <c r="F1" s="855"/>
      <c r="G1" s="856"/>
      <c r="H1" s="22"/>
      <c r="I1" s="22"/>
      <c r="J1" s="22"/>
      <c r="K1" s="22"/>
      <c r="L1" s="22"/>
      <c r="M1" s="22"/>
      <c r="N1" s="22"/>
      <c r="O1" s="22"/>
      <c r="P1" s="22"/>
      <c r="Q1" s="22"/>
      <c r="R1" s="22"/>
      <c r="S1" s="22"/>
      <c r="T1" s="22"/>
      <c r="U1" s="22"/>
      <c r="V1" s="22"/>
      <c r="W1" s="22"/>
      <c r="X1" s="22"/>
      <c r="Y1" s="22"/>
      <c r="Z1" s="22"/>
      <c r="AA1" s="22"/>
      <c r="AB1" s="22"/>
      <c r="AC1" s="22"/>
      <c r="AD1" s="22"/>
      <c r="AF1" s="23"/>
    </row>
    <row r="2" spans="1:32" ht="39.950000000000003" customHeight="1">
      <c r="A2" s="22"/>
      <c r="B2" s="22"/>
      <c r="C2" s="22"/>
      <c r="D2" s="22"/>
      <c r="E2" s="22"/>
      <c r="F2" s="22"/>
      <c r="G2" s="22"/>
      <c r="H2" s="22"/>
      <c r="I2" s="22"/>
      <c r="J2" s="22"/>
      <c r="K2" s="22"/>
      <c r="L2" s="22"/>
      <c r="M2" s="22"/>
      <c r="N2" s="22"/>
      <c r="O2" s="22"/>
      <c r="P2" s="22"/>
      <c r="Q2" s="22"/>
      <c r="R2" s="1958" t="s">
        <v>66</v>
      </c>
      <c r="S2" s="855"/>
      <c r="T2" s="856"/>
      <c r="U2" s="1998"/>
      <c r="V2" s="1999"/>
      <c r="W2" s="1999"/>
      <c r="X2" s="1999"/>
      <c r="Y2" s="1999"/>
      <c r="Z2" s="1999"/>
      <c r="AA2" s="1999"/>
      <c r="AB2" s="1999"/>
      <c r="AC2" s="1999"/>
      <c r="AD2" s="2000"/>
    </row>
    <row r="3" spans="1:32" ht="15" customHeight="1">
      <c r="A3" s="22"/>
      <c r="B3" s="22"/>
      <c r="C3" s="22"/>
      <c r="D3" s="22"/>
      <c r="E3" s="22"/>
      <c r="F3" s="22"/>
      <c r="G3" s="22"/>
      <c r="H3" s="22"/>
      <c r="I3" s="22"/>
      <c r="J3" s="22"/>
      <c r="K3" s="22"/>
      <c r="L3" s="22"/>
      <c r="M3" s="22"/>
      <c r="N3" s="22"/>
      <c r="O3" s="22"/>
      <c r="P3" s="22"/>
      <c r="Q3" s="22"/>
      <c r="R3" s="22"/>
      <c r="S3" s="22"/>
      <c r="T3" s="22"/>
      <c r="U3" s="22"/>
      <c r="V3" s="22"/>
      <c r="W3" s="22"/>
      <c r="X3" s="1165" t="str">
        <f>IF(初期入力!G2="",IF(初期入力!G1="","令和　 年　 月　 日",初期入力!G1),初期入力!G2)</f>
        <v>令和　 年　 月　 日</v>
      </c>
      <c r="Y3" s="1165"/>
      <c r="Z3" s="1165"/>
      <c r="AA3" s="1165"/>
      <c r="AB3" s="1165"/>
      <c r="AC3" s="1165"/>
      <c r="AD3" s="1165"/>
      <c r="AE3" s="113"/>
    </row>
    <row r="4" spans="1:32" ht="31.5" customHeight="1">
      <c r="A4" s="2006" t="s">
        <v>229</v>
      </c>
      <c r="B4" s="2006"/>
      <c r="C4" s="2006"/>
      <c r="D4" s="2006"/>
      <c r="E4" s="2006"/>
      <c r="F4" s="2006"/>
      <c r="G4" s="2006"/>
      <c r="H4" s="2006"/>
      <c r="I4" s="2006"/>
      <c r="J4" s="2006"/>
      <c r="K4" s="2006"/>
      <c r="L4" s="2006"/>
      <c r="M4" s="2006"/>
      <c r="N4" s="2006"/>
      <c r="O4" s="2006"/>
      <c r="P4" s="2006"/>
      <c r="Q4" s="2006"/>
      <c r="R4" s="2006"/>
      <c r="S4" s="2006"/>
      <c r="T4" s="2006"/>
      <c r="U4" s="2006"/>
      <c r="V4" s="2006"/>
      <c r="W4" s="2006"/>
      <c r="X4" s="2006"/>
      <c r="Y4" s="2006"/>
      <c r="Z4" s="2006"/>
      <c r="AA4" s="2006"/>
      <c r="AB4" s="2006"/>
      <c r="AC4" s="2006"/>
      <c r="AD4" s="2006"/>
    </row>
    <row r="5" spans="1:32" ht="15.95" customHeight="1">
      <c r="A5" s="22"/>
      <c r="B5" s="22"/>
      <c r="C5" s="22"/>
      <c r="D5" s="22"/>
      <c r="E5" s="1821" t="str">
        <f>初期入力!B1&amp;""</f>
        <v>現場</v>
      </c>
      <c r="F5" s="1821"/>
      <c r="G5" s="1821"/>
      <c r="H5" s="1821"/>
      <c r="I5" s="1821"/>
      <c r="J5" s="1821"/>
      <c r="K5" s="1821"/>
      <c r="L5" s="1821"/>
      <c r="M5" s="1821"/>
      <c r="N5" s="1821"/>
      <c r="O5" s="1821"/>
      <c r="P5" s="22"/>
      <c r="Q5" s="22"/>
      <c r="R5" s="22"/>
      <c r="S5" s="22"/>
      <c r="T5" s="22"/>
      <c r="U5" s="22"/>
      <c r="V5" s="22"/>
      <c r="W5" s="22"/>
      <c r="X5" s="22"/>
      <c r="Y5" s="22"/>
      <c r="Z5" s="22"/>
      <c r="AA5" s="22"/>
      <c r="AB5" s="22"/>
      <c r="AC5" s="22"/>
      <c r="AD5" s="22"/>
    </row>
    <row r="6" spans="1:32" ht="15.95" customHeight="1">
      <c r="A6" s="1825" t="s">
        <v>56</v>
      </c>
      <c r="B6" s="1825"/>
      <c r="C6" s="1825"/>
      <c r="D6" s="1825"/>
      <c r="E6" s="901"/>
      <c r="F6" s="901"/>
      <c r="G6" s="901"/>
      <c r="H6" s="901"/>
      <c r="I6" s="901"/>
      <c r="J6" s="901"/>
      <c r="K6" s="901"/>
      <c r="L6" s="901"/>
      <c r="M6" s="901"/>
      <c r="N6" s="901"/>
      <c r="O6" s="901"/>
      <c r="P6" s="22"/>
      <c r="Q6" s="22"/>
      <c r="R6" s="22"/>
      <c r="S6" s="22"/>
      <c r="T6" s="22"/>
      <c r="U6" s="22"/>
      <c r="V6" s="22"/>
      <c r="W6" s="22"/>
      <c r="X6" s="22"/>
      <c r="Y6" s="22"/>
      <c r="Z6" s="22"/>
      <c r="AA6" s="22"/>
      <c r="AB6" s="22"/>
      <c r="AC6" s="22"/>
      <c r="AD6" s="22"/>
    </row>
    <row r="7" spans="1:32" ht="15.95" customHeight="1">
      <c r="A7" s="22"/>
      <c r="B7" s="22"/>
      <c r="C7" s="22"/>
      <c r="D7" s="22"/>
      <c r="E7" s="1822" t="str">
        <f>初期入力!E33&amp;""</f>
        <v/>
      </c>
      <c r="F7" s="1822"/>
      <c r="G7" s="1822"/>
      <c r="H7" s="1822"/>
      <c r="I7" s="1822"/>
      <c r="J7" s="1822"/>
      <c r="K7" s="1822"/>
      <c r="L7" s="1822"/>
      <c r="M7" s="22"/>
      <c r="N7" s="22"/>
      <c r="O7" s="22"/>
      <c r="P7" s="22"/>
      <c r="Q7" s="22"/>
      <c r="R7" s="22"/>
      <c r="S7" s="22"/>
      <c r="T7" s="22"/>
      <c r="U7" s="22"/>
      <c r="V7" s="1961" t="str">
        <f>初期入力!F5&amp;""</f>
        <v/>
      </c>
      <c r="W7" s="1961"/>
      <c r="X7" s="1961"/>
      <c r="Y7" s="1961"/>
      <c r="Z7" s="1961"/>
      <c r="AA7" s="1961"/>
      <c r="AB7" s="1961"/>
      <c r="AC7" s="1961"/>
      <c r="AD7" s="1961"/>
    </row>
    <row r="8" spans="1:32" ht="15.95" customHeight="1">
      <c r="A8" s="1825" t="s">
        <v>58</v>
      </c>
      <c r="B8" s="1825"/>
      <c r="C8" s="1825"/>
      <c r="D8" s="1825"/>
      <c r="E8" s="1823"/>
      <c r="F8" s="1823"/>
      <c r="G8" s="1823"/>
      <c r="H8" s="1823"/>
      <c r="I8" s="1823"/>
      <c r="J8" s="1823"/>
      <c r="K8" s="1823"/>
      <c r="L8" s="1823"/>
      <c r="M8" s="201"/>
      <c r="N8" s="157"/>
      <c r="O8" s="157" t="s">
        <v>957</v>
      </c>
      <c r="P8" s="22"/>
      <c r="Q8" s="22"/>
      <c r="R8" s="1960" t="s">
        <v>230</v>
      </c>
      <c r="S8" s="1960"/>
      <c r="T8" s="1960"/>
      <c r="U8" s="1960"/>
      <c r="V8" s="1962"/>
      <c r="W8" s="1962"/>
      <c r="X8" s="1962"/>
      <c r="Y8" s="1962"/>
      <c r="Z8" s="1962"/>
      <c r="AA8" s="1962"/>
      <c r="AB8" s="1962"/>
      <c r="AC8" s="1962"/>
      <c r="AD8" s="1962"/>
    </row>
    <row r="9" spans="1:32" ht="17.25" customHeight="1">
      <c r="A9" s="22"/>
      <c r="B9" s="22"/>
      <c r="C9" s="22"/>
      <c r="D9" s="22"/>
      <c r="E9" s="22"/>
      <c r="F9" s="22"/>
      <c r="G9" s="22"/>
      <c r="H9" s="22"/>
      <c r="I9" s="22"/>
      <c r="J9" s="22"/>
      <c r="K9" s="22"/>
      <c r="L9" s="22"/>
      <c r="M9" s="22"/>
      <c r="N9" s="22"/>
      <c r="O9" s="22"/>
      <c r="P9" s="22"/>
      <c r="Q9" s="22"/>
      <c r="R9" s="1989" t="s">
        <v>958</v>
      </c>
      <c r="S9" s="1989"/>
      <c r="T9" s="1989"/>
      <c r="U9" s="1989"/>
      <c r="V9" s="1961" t="str">
        <f>IF(初期入力!H1=1,初期入力!F5,IF(初期入力!H1=2,初期入力!G5,IF(初期入力!H1=3,初期入力!H5,IF(初期入力!H1=4,初期入力!I5,""))))&amp;""</f>
        <v/>
      </c>
      <c r="W9" s="1961"/>
      <c r="X9" s="1961"/>
      <c r="Y9" s="1961"/>
      <c r="Z9" s="1961"/>
      <c r="AA9" s="1961"/>
      <c r="AB9" s="1961"/>
      <c r="AC9" s="1961"/>
      <c r="AD9" s="1961"/>
    </row>
    <row r="10" spans="1:32" ht="15.95" customHeight="1">
      <c r="A10" s="22"/>
      <c r="B10" s="22"/>
      <c r="C10" s="22"/>
      <c r="D10" s="22"/>
      <c r="E10" s="22"/>
      <c r="F10" s="22"/>
      <c r="G10" s="22"/>
      <c r="H10" s="22"/>
      <c r="I10" s="22"/>
      <c r="J10" s="22"/>
      <c r="K10" s="22"/>
      <c r="L10" s="22"/>
      <c r="M10" s="22"/>
      <c r="N10" s="22"/>
      <c r="O10" s="22"/>
      <c r="P10" s="22"/>
      <c r="Q10" s="22"/>
      <c r="R10" s="476" t="s">
        <v>891</v>
      </c>
      <c r="S10" s="454" t="str">
        <f>IF(初期入力!H1=1,"",初期入力!H1)&amp;""</f>
        <v/>
      </c>
      <c r="T10" s="477" t="s">
        <v>892</v>
      </c>
      <c r="U10" s="477"/>
      <c r="V10" s="1962"/>
      <c r="W10" s="1962"/>
      <c r="X10" s="1962"/>
      <c r="Y10" s="1962"/>
      <c r="Z10" s="1962"/>
      <c r="AA10" s="1962"/>
      <c r="AB10" s="1962"/>
      <c r="AC10" s="1962"/>
      <c r="AD10" s="1962"/>
    </row>
    <row r="11" spans="1:32" ht="15.95" customHeight="1">
      <c r="A11" s="22"/>
      <c r="B11" s="22"/>
      <c r="C11" s="22"/>
      <c r="D11" s="22"/>
      <c r="E11" s="22"/>
      <c r="F11" s="22"/>
      <c r="G11" s="22"/>
      <c r="H11" s="22"/>
      <c r="I11" s="22"/>
      <c r="J11" s="22"/>
      <c r="K11" s="22"/>
      <c r="L11" s="22"/>
      <c r="M11" s="22"/>
      <c r="N11" s="22"/>
      <c r="O11" s="22"/>
      <c r="P11" s="22"/>
      <c r="Q11" s="22"/>
      <c r="R11" s="1959" t="s">
        <v>59</v>
      </c>
      <c r="S11" s="1960"/>
      <c r="T11" s="1960"/>
      <c r="U11" s="1960"/>
      <c r="V11" s="1843"/>
      <c r="W11" s="1843"/>
      <c r="X11" s="1843"/>
      <c r="Y11" s="1843"/>
      <c r="Z11" s="1843"/>
      <c r="AA11" s="1843"/>
      <c r="AB11" s="1843"/>
      <c r="AC11" s="1843"/>
      <c r="AD11" s="22"/>
    </row>
    <row r="12" spans="1:32" ht="15.95" customHeight="1">
      <c r="A12" s="22"/>
      <c r="B12" s="22"/>
      <c r="C12" s="22"/>
      <c r="D12" s="22"/>
      <c r="E12" s="22"/>
      <c r="F12" s="22"/>
      <c r="G12" s="22"/>
      <c r="H12" s="22"/>
      <c r="I12" s="22"/>
      <c r="J12" s="22"/>
      <c r="K12" s="22"/>
      <c r="L12" s="22"/>
      <c r="M12" s="22"/>
      <c r="N12" s="22"/>
      <c r="O12" s="22"/>
      <c r="P12" s="22"/>
      <c r="Q12" s="22"/>
      <c r="R12" s="1960"/>
      <c r="S12" s="1960"/>
      <c r="T12" s="1960"/>
      <c r="U12" s="1960"/>
      <c r="V12" s="1844"/>
      <c r="W12" s="1844"/>
      <c r="X12" s="1844"/>
      <c r="Y12" s="1844"/>
      <c r="Z12" s="1844"/>
      <c r="AA12" s="1844"/>
      <c r="AB12" s="1844"/>
      <c r="AC12" s="1844"/>
      <c r="AD12" s="201" t="s">
        <v>745</v>
      </c>
    </row>
    <row r="13" spans="1:32" ht="15.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114"/>
    </row>
    <row r="14" spans="1:32" ht="9.9499999999999993"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2" ht="15.95" customHeight="1">
      <c r="A15" s="22"/>
      <c r="B15" s="60"/>
      <c r="C15" s="115"/>
      <c r="D15" s="60"/>
      <c r="E15" s="60" t="s">
        <v>863</v>
      </c>
      <c r="F15" s="60"/>
      <c r="G15" s="115"/>
      <c r="H15" s="115"/>
      <c r="I15" s="115"/>
      <c r="J15" s="115"/>
      <c r="K15" s="115"/>
      <c r="L15" s="115"/>
      <c r="M15" s="115"/>
      <c r="N15" s="115"/>
      <c r="O15" s="115"/>
      <c r="P15" s="115"/>
      <c r="Q15" s="115"/>
      <c r="R15" s="22"/>
      <c r="S15" s="22"/>
      <c r="T15" s="22"/>
      <c r="U15" s="22"/>
      <c r="V15" s="22"/>
      <c r="W15" s="22"/>
      <c r="X15" s="22"/>
      <c r="Y15" s="22"/>
      <c r="Z15" s="22"/>
      <c r="AA15" s="22"/>
      <c r="AB15" s="22"/>
      <c r="AC15" s="22"/>
      <c r="AD15" s="22"/>
    </row>
    <row r="16" spans="1:32" ht="16.5" customHeight="1">
      <c r="A16" s="22"/>
      <c r="B16" s="60"/>
      <c r="C16" s="22"/>
      <c r="D16" s="60"/>
      <c r="E16" s="60" t="s">
        <v>864</v>
      </c>
      <c r="F16" s="60"/>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ht="15.95" customHeight="1">
      <c r="A17" s="22"/>
      <c r="B17" s="60"/>
      <c r="C17" s="22"/>
      <c r="D17" s="60"/>
      <c r="E17" s="60" t="s">
        <v>865</v>
      </c>
      <c r="F17" s="60"/>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ht="9.9499999999999993"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ht="26.1" customHeight="1">
      <c r="A19" s="2001"/>
      <c r="B19" s="2002"/>
      <c r="C19" s="2002"/>
      <c r="D19" s="2002"/>
      <c r="E19" s="2002"/>
      <c r="F19" s="854" t="s">
        <v>21</v>
      </c>
      <c r="G19" s="855"/>
      <c r="H19" s="855"/>
      <c r="I19" s="855"/>
      <c r="J19" s="856"/>
      <c r="K19" s="854" t="s">
        <v>22</v>
      </c>
      <c r="L19" s="855"/>
      <c r="M19" s="855"/>
      <c r="N19" s="855"/>
      <c r="O19" s="856"/>
      <c r="P19" s="854" t="s">
        <v>23</v>
      </c>
      <c r="Q19" s="855"/>
      <c r="R19" s="855"/>
      <c r="S19" s="855"/>
      <c r="T19" s="856"/>
      <c r="U19" s="854" t="s">
        <v>24</v>
      </c>
      <c r="V19" s="855"/>
      <c r="W19" s="855"/>
      <c r="X19" s="855"/>
      <c r="Y19" s="856"/>
      <c r="Z19" s="854" t="s">
        <v>25</v>
      </c>
      <c r="AA19" s="855"/>
      <c r="AB19" s="855"/>
      <c r="AC19" s="855"/>
      <c r="AD19" s="856"/>
    </row>
    <row r="20" spans="1:30" ht="26.1" customHeight="1">
      <c r="A20" s="2003"/>
      <c r="B20" s="1960"/>
      <c r="C20" s="1960"/>
      <c r="D20" s="1960"/>
      <c r="E20" s="1960"/>
      <c r="F20" s="1973"/>
      <c r="G20" s="1974"/>
      <c r="H20" s="1974"/>
      <c r="I20" s="1974"/>
      <c r="J20" s="1975"/>
      <c r="K20" s="1973"/>
      <c r="L20" s="1974"/>
      <c r="M20" s="1974"/>
      <c r="N20" s="1974"/>
      <c r="O20" s="1975"/>
      <c r="P20" s="1973"/>
      <c r="Q20" s="1974"/>
      <c r="R20" s="1974"/>
      <c r="S20" s="1974"/>
      <c r="T20" s="1975"/>
      <c r="U20" s="1973"/>
      <c r="V20" s="1974"/>
      <c r="W20" s="1974"/>
      <c r="X20" s="1974"/>
      <c r="Y20" s="1975"/>
      <c r="Z20" s="1976"/>
      <c r="AA20" s="1977"/>
      <c r="AB20" s="1977"/>
      <c r="AC20" s="1977"/>
      <c r="AD20" s="1978"/>
    </row>
    <row r="21" spans="1:30" ht="26.1" customHeight="1">
      <c r="A21" s="936" t="s">
        <v>61</v>
      </c>
      <c r="B21" s="937"/>
      <c r="C21" s="937"/>
      <c r="D21" s="937"/>
      <c r="E21" s="937"/>
      <c r="F21" s="1973"/>
      <c r="G21" s="1974"/>
      <c r="H21" s="1974"/>
      <c r="I21" s="1974"/>
      <c r="J21" s="1975"/>
      <c r="K21" s="1973"/>
      <c r="L21" s="1974"/>
      <c r="M21" s="1974"/>
      <c r="N21" s="1974"/>
      <c r="O21" s="1975"/>
      <c r="P21" s="1973"/>
      <c r="Q21" s="1974"/>
      <c r="R21" s="1974"/>
      <c r="S21" s="1974"/>
      <c r="T21" s="1975"/>
      <c r="U21" s="1973"/>
      <c r="V21" s="1974"/>
      <c r="W21" s="1974"/>
      <c r="X21" s="1974"/>
      <c r="Y21" s="1975"/>
      <c r="Z21" s="1976"/>
      <c r="AA21" s="1977"/>
      <c r="AB21" s="1977"/>
      <c r="AC21" s="1977"/>
      <c r="AD21" s="1978"/>
    </row>
    <row r="22" spans="1:30" ht="26.1" customHeight="1">
      <c r="A22" s="936"/>
      <c r="B22" s="937"/>
      <c r="C22" s="937"/>
      <c r="D22" s="937"/>
      <c r="E22" s="937"/>
      <c r="F22" s="1973"/>
      <c r="G22" s="1974"/>
      <c r="H22" s="1974"/>
      <c r="I22" s="1974"/>
      <c r="J22" s="1975"/>
      <c r="K22" s="1973"/>
      <c r="L22" s="1974"/>
      <c r="M22" s="1974"/>
      <c r="N22" s="1974"/>
      <c r="O22" s="1975"/>
      <c r="P22" s="1973"/>
      <c r="Q22" s="1974"/>
      <c r="R22" s="1974"/>
      <c r="S22" s="1974"/>
      <c r="T22" s="1975"/>
      <c r="U22" s="1973"/>
      <c r="V22" s="1974"/>
      <c r="W22" s="1974"/>
      <c r="X22" s="1974"/>
      <c r="Y22" s="1975"/>
      <c r="Z22" s="1976"/>
      <c r="AA22" s="1977"/>
      <c r="AB22" s="1977"/>
      <c r="AC22" s="1977"/>
      <c r="AD22" s="1978"/>
    </row>
    <row r="23" spans="1:30" ht="26.1" customHeight="1">
      <c r="A23" s="2003"/>
      <c r="B23" s="1960"/>
      <c r="C23" s="1960"/>
      <c r="D23" s="1960"/>
      <c r="E23" s="1960"/>
      <c r="F23" s="1973"/>
      <c r="G23" s="1974"/>
      <c r="H23" s="1974"/>
      <c r="I23" s="1974"/>
      <c r="J23" s="1975"/>
      <c r="K23" s="1973"/>
      <c r="L23" s="1974"/>
      <c r="M23" s="1974"/>
      <c r="N23" s="1974"/>
      <c r="O23" s="1975"/>
      <c r="P23" s="1973"/>
      <c r="Q23" s="1974"/>
      <c r="R23" s="1974"/>
      <c r="S23" s="1974"/>
      <c r="T23" s="1975"/>
      <c r="U23" s="1973"/>
      <c r="V23" s="1974"/>
      <c r="W23" s="1974"/>
      <c r="X23" s="1974"/>
      <c r="Y23" s="1975"/>
      <c r="Z23" s="1976"/>
      <c r="AA23" s="1977"/>
      <c r="AB23" s="1977"/>
      <c r="AC23" s="1977"/>
      <c r="AD23" s="1978"/>
    </row>
    <row r="24" spans="1:30" ht="26.1" customHeight="1">
      <c r="A24" s="2004"/>
      <c r="B24" s="2005"/>
      <c r="C24" s="2005"/>
      <c r="D24" s="2005"/>
      <c r="E24" s="2005"/>
      <c r="F24" s="1973"/>
      <c r="G24" s="1974"/>
      <c r="H24" s="1974"/>
      <c r="I24" s="1974"/>
      <c r="J24" s="1975"/>
      <c r="K24" s="1973"/>
      <c r="L24" s="1974"/>
      <c r="M24" s="1974"/>
      <c r="N24" s="1974"/>
      <c r="O24" s="1975"/>
      <c r="P24" s="1973"/>
      <c r="Q24" s="1974"/>
      <c r="R24" s="1974"/>
      <c r="S24" s="1974"/>
      <c r="T24" s="1975"/>
      <c r="U24" s="1973"/>
      <c r="V24" s="1974"/>
      <c r="W24" s="1974"/>
      <c r="X24" s="1974"/>
      <c r="Y24" s="1975"/>
      <c r="Z24" s="1976"/>
      <c r="AA24" s="1977"/>
      <c r="AB24" s="1977"/>
      <c r="AC24" s="1977"/>
      <c r="AD24" s="1978"/>
    </row>
    <row r="25" spans="1:30" ht="14.1" customHeight="1">
      <c r="A25" s="1970" t="s">
        <v>231</v>
      </c>
      <c r="B25" s="934"/>
      <c r="C25" s="934"/>
      <c r="D25" s="934"/>
      <c r="E25" s="934"/>
      <c r="F25" s="1963"/>
      <c r="G25" s="1964"/>
      <c r="H25" s="1964"/>
      <c r="I25" s="1964"/>
      <c r="J25" s="1964"/>
      <c r="K25" s="1964"/>
      <c r="L25" s="1964"/>
      <c r="M25" s="1964"/>
      <c r="N25" s="1964"/>
      <c r="O25" s="1964"/>
      <c r="P25" s="1964"/>
      <c r="Q25" s="1964"/>
      <c r="R25" s="1964"/>
      <c r="S25" s="1964"/>
      <c r="T25" s="1964"/>
      <c r="U25" s="1964"/>
      <c r="V25" s="1964"/>
      <c r="W25" s="1964"/>
      <c r="X25" s="1964"/>
      <c r="Y25" s="1964"/>
      <c r="Z25" s="1964"/>
      <c r="AA25" s="1964"/>
      <c r="AB25" s="1964"/>
      <c r="AC25" s="1964"/>
      <c r="AD25" s="1965"/>
    </row>
    <row r="26" spans="1:30" ht="30" customHeight="1">
      <c r="A26" s="939"/>
      <c r="B26" s="940"/>
      <c r="C26" s="940"/>
      <c r="D26" s="940"/>
      <c r="E26" s="940"/>
      <c r="F26" s="1966"/>
      <c r="G26" s="1967"/>
      <c r="H26" s="1967"/>
      <c r="I26" s="1967"/>
      <c r="J26" s="1967"/>
      <c r="K26" s="1967"/>
      <c r="L26" s="1967"/>
      <c r="M26" s="1967"/>
      <c r="N26" s="1967"/>
      <c r="O26" s="1967"/>
      <c r="P26" s="1967"/>
      <c r="Q26" s="1967"/>
      <c r="R26" s="1967"/>
      <c r="S26" s="1967"/>
      <c r="T26" s="1967"/>
      <c r="U26" s="1967"/>
      <c r="V26" s="1967"/>
      <c r="W26" s="1967"/>
      <c r="X26" s="1967"/>
      <c r="Y26" s="1967"/>
      <c r="Z26" s="1967"/>
      <c r="AA26" s="1967"/>
      <c r="AB26" s="1967"/>
      <c r="AC26" s="1967"/>
      <c r="AD26" s="1968"/>
    </row>
    <row r="27" spans="1:30" ht="44.25" customHeight="1">
      <c r="A27" s="1971" t="s">
        <v>62</v>
      </c>
      <c r="B27" s="1972"/>
      <c r="C27" s="1972"/>
      <c r="D27" s="1972"/>
      <c r="E27" s="1972"/>
      <c r="F27" s="1990"/>
      <c r="G27" s="1991"/>
      <c r="H27" s="1991"/>
      <c r="I27" s="1991"/>
      <c r="J27" s="1991"/>
      <c r="K27" s="1991"/>
      <c r="L27" s="1991"/>
      <c r="M27" s="1991"/>
      <c r="N27" s="1991"/>
      <c r="O27" s="1991"/>
      <c r="P27" s="1991"/>
      <c r="Q27" s="1991"/>
      <c r="R27" s="1992"/>
      <c r="S27" s="1969" t="s">
        <v>64</v>
      </c>
      <c r="T27" s="841"/>
      <c r="U27" s="841"/>
      <c r="V27" s="842"/>
      <c r="W27" s="1990"/>
      <c r="X27" s="1991"/>
      <c r="Y27" s="1991"/>
      <c r="Z27" s="1991"/>
      <c r="AA27" s="1991"/>
      <c r="AB27" s="1991"/>
      <c r="AC27" s="1991"/>
      <c r="AD27" s="1992"/>
    </row>
    <row r="28" spans="1:30" ht="35.25" customHeight="1">
      <c r="A28" s="1971" t="s">
        <v>63</v>
      </c>
      <c r="B28" s="1972"/>
      <c r="C28" s="1972"/>
      <c r="D28" s="1972"/>
      <c r="E28" s="1972"/>
      <c r="F28" s="116"/>
      <c r="G28" s="131" t="s">
        <v>8</v>
      </c>
      <c r="H28" s="117"/>
      <c r="I28" s="1977"/>
      <c r="J28" s="1977"/>
      <c r="K28" s="117" t="s">
        <v>857</v>
      </c>
      <c r="L28" s="410"/>
      <c r="M28" s="117" t="s">
        <v>858</v>
      </c>
      <c r="N28" s="410"/>
      <c r="O28" s="117" t="s">
        <v>859</v>
      </c>
      <c r="P28" s="32"/>
      <c r="Q28" s="131" t="s">
        <v>18</v>
      </c>
      <c r="R28" s="32"/>
      <c r="S28" s="131" t="s">
        <v>9</v>
      </c>
      <c r="T28" s="32"/>
      <c r="U28" s="1997"/>
      <c r="V28" s="1997"/>
      <c r="W28" s="32" t="s">
        <v>857</v>
      </c>
      <c r="X28" s="410"/>
      <c r="Y28" s="32" t="s">
        <v>858</v>
      </c>
      <c r="Z28" s="410"/>
      <c r="AA28" s="32" t="s">
        <v>859</v>
      </c>
      <c r="AB28" s="131"/>
      <c r="AC28" s="131" t="s">
        <v>26</v>
      </c>
      <c r="AD28" s="183"/>
    </row>
    <row r="29" spans="1:30" ht="30" customHeight="1">
      <c r="A29" s="936" t="s">
        <v>232</v>
      </c>
      <c r="B29" s="937"/>
      <c r="C29" s="937"/>
      <c r="D29" s="937"/>
      <c r="E29" s="937"/>
      <c r="F29" s="1979" t="s">
        <v>236</v>
      </c>
      <c r="G29" s="1980"/>
      <c r="H29" s="1980"/>
      <c r="I29" s="1980"/>
      <c r="J29" s="1981"/>
      <c r="K29" s="1981"/>
      <c r="L29" s="1986"/>
      <c r="M29" s="1986"/>
      <c r="N29" s="1986"/>
      <c r="O29" s="1986"/>
      <c r="P29" s="1987"/>
      <c r="Q29" s="1987"/>
      <c r="R29" s="1987"/>
      <c r="S29" s="1987"/>
      <c r="T29" s="1987"/>
      <c r="U29" s="1987"/>
      <c r="V29" s="1987"/>
      <c r="W29" s="1987"/>
      <c r="X29" s="1987"/>
      <c r="Y29" s="1987"/>
      <c r="Z29" s="1987"/>
      <c r="AA29" s="1987"/>
      <c r="AB29" s="1987"/>
      <c r="AC29" s="1987"/>
      <c r="AD29" s="1988"/>
    </row>
    <row r="30" spans="1:30" ht="30" customHeight="1">
      <c r="A30" s="939"/>
      <c r="B30" s="940"/>
      <c r="C30" s="940"/>
      <c r="D30" s="940"/>
      <c r="E30" s="940"/>
      <c r="F30" s="1982" t="s">
        <v>237</v>
      </c>
      <c r="G30" s="1983"/>
      <c r="H30" s="1983"/>
      <c r="I30" s="1983"/>
      <c r="J30" s="1983"/>
      <c r="K30" s="1983"/>
      <c r="L30" s="1984" t="s">
        <v>238</v>
      </c>
      <c r="M30" s="1984"/>
      <c r="N30" s="1984"/>
      <c r="O30" s="1985" t="s">
        <v>239</v>
      </c>
      <c r="P30" s="1985"/>
      <c r="Q30" s="1985"/>
      <c r="R30" s="1985"/>
      <c r="S30" s="1985"/>
      <c r="T30" s="1985"/>
      <c r="U30" s="118"/>
      <c r="V30" s="118"/>
      <c r="W30" s="118"/>
      <c r="X30" s="118"/>
      <c r="Y30" s="118"/>
      <c r="Z30" s="118"/>
      <c r="AA30" s="118"/>
      <c r="AB30" s="118"/>
      <c r="AC30" s="118"/>
      <c r="AD30" s="227"/>
    </row>
    <row r="31" spans="1:30" ht="41.25" customHeight="1">
      <c r="A31" s="1189" t="s">
        <v>734</v>
      </c>
      <c r="B31" s="934"/>
      <c r="C31" s="934"/>
      <c r="D31" s="934"/>
      <c r="E31" s="934"/>
      <c r="F31" s="1979" t="s">
        <v>734</v>
      </c>
      <c r="G31" s="1980"/>
      <c r="H31" s="1980"/>
      <c r="I31" s="1980"/>
      <c r="J31" s="1980"/>
      <c r="K31" s="1980"/>
      <c r="L31" s="1993" t="s">
        <v>238</v>
      </c>
      <c r="M31" s="1993"/>
      <c r="N31" s="1993"/>
      <c r="O31" s="855" t="s">
        <v>239</v>
      </c>
      <c r="P31" s="855"/>
      <c r="Q31" s="855"/>
      <c r="R31" s="855"/>
      <c r="S31" s="855"/>
      <c r="T31" s="855"/>
      <c r="U31" s="32"/>
      <c r="V31" s="32"/>
      <c r="W31" s="32"/>
      <c r="X31" s="32"/>
      <c r="Y31" s="32"/>
      <c r="Z31" s="32"/>
      <c r="AA31" s="32"/>
      <c r="AB31" s="32"/>
      <c r="AC31" s="32"/>
      <c r="AD31" s="227"/>
    </row>
    <row r="32" spans="1:30" ht="48.75" customHeight="1">
      <c r="A32" s="1971" t="s">
        <v>233</v>
      </c>
      <c r="B32" s="1972"/>
      <c r="C32" s="1972"/>
      <c r="D32" s="1972"/>
      <c r="E32" s="1972"/>
      <c r="F32" s="1994"/>
      <c r="G32" s="1995"/>
      <c r="H32" s="1995"/>
      <c r="I32" s="1995"/>
      <c r="J32" s="1995"/>
      <c r="K32" s="1995"/>
      <c r="L32" s="1995"/>
      <c r="M32" s="1995"/>
      <c r="N32" s="1995"/>
      <c r="O32" s="1995"/>
      <c r="P32" s="1995"/>
      <c r="Q32" s="1995"/>
      <c r="R32" s="1995"/>
      <c r="S32" s="1995"/>
      <c r="T32" s="1995"/>
      <c r="U32" s="1995"/>
      <c r="V32" s="1995"/>
      <c r="W32" s="1995"/>
      <c r="X32" s="1995"/>
      <c r="Y32" s="1995"/>
      <c r="Z32" s="1995"/>
      <c r="AA32" s="1995"/>
      <c r="AB32" s="1995"/>
      <c r="AC32" s="1995"/>
      <c r="AD32" s="1996"/>
    </row>
    <row r="33" spans="1:30" ht="14.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row>
    <row r="34" spans="1:30" ht="20.100000000000001" customHeight="1">
      <c r="A34" s="32"/>
      <c r="B34" s="32"/>
      <c r="C34" s="32"/>
      <c r="D34" s="32" t="s">
        <v>19</v>
      </c>
      <c r="E34" s="32" t="s">
        <v>735</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ht="20.100000000000001" customHeight="1">
      <c r="A35" s="32"/>
      <c r="B35" s="32"/>
      <c r="C35" s="32"/>
      <c r="D35" s="32"/>
      <c r="E35" s="32" t="s">
        <v>234</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ht="20.100000000000001" customHeight="1">
      <c r="A36" s="32"/>
      <c r="B36" s="32"/>
      <c r="C36" s="32"/>
      <c r="D36" s="32"/>
      <c r="E36" s="32" t="s">
        <v>235</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2007"/>
      <c r="Z37" s="2007"/>
      <c r="AA37" s="2007"/>
      <c r="AB37" s="2007"/>
      <c r="AC37" s="2007"/>
      <c r="AD37" s="2007"/>
    </row>
  </sheetData>
  <sheetProtection sheet="1" formatCells="0" formatColumns="0" formatRows="0" insertColumns="0" insertRows="0" deleteColumns="0" deleteRows="0"/>
  <mergeCells count="70">
    <mergeCell ref="Y37:AD37"/>
    <mergeCell ref="Z24:AD24"/>
    <mergeCell ref="U22:Y22"/>
    <mergeCell ref="U23:Y23"/>
    <mergeCell ref="U24:Y24"/>
    <mergeCell ref="A1:G1"/>
    <mergeCell ref="U2:AD2"/>
    <mergeCell ref="A19:E20"/>
    <mergeCell ref="A23:E24"/>
    <mergeCell ref="A4:AD4"/>
    <mergeCell ref="A6:D6"/>
    <mergeCell ref="A8:D8"/>
    <mergeCell ref="Z19:AD19"/>
    <mergeCell ref="U19:Y19"/>
    <mergeCell ref="P19:T19"/>
    <mergeCell ref="K19:O19"/>
    <mergeCell ref="F19:J19"/>
    <mergeCell ref="E5:O6"/>
    <mergeCell ref="E7:L8"/>
    <mergeCell ref="F20:J20"/>
    <mergeCell ref="F21:J21"/>
    <mergeCell ref="R9:U9"/>
    <mergeCell ref="P21:T21"/>
    <mergeCell ref="A28:E28"/>
    <mergeCell ref="A32:E32"/>
    <mergeCell ref="F27:R27"/>
    <mergeCell ref="F31:K31"/>
    <mergeCell ref="L31:N31"/>
    <mergeCell ref="O31:T31"/>
    <mergeCell ref="F32:AD32"/>
    <mergeCell ref="W27:AD27"/>
    <mergeCell ref="I28:J28"/>
    <mergeCell ref="U28:V28"/>
    <mergeCell ref="F22:J22"/>
    <mergeCell ref="P22:T22"/>
    <mergeCell ref="P23:T23"/>
    <mergeCell ref="A29:E30"/>
    <mergeCell ref="F29:K29"/>
    <mergeCell ref="F30:K30"/>
    <mergeCell ref="L30:N30"/>
    <mergeCell ref="O30:T30"/>
    <mergeCell ref="L29:AD29"/>
    <mergeCell ref="F23:J23"/>
    <mergeCell ref="K23:O23"/>
    <mergeCell ref="P20:T20"/>
    <mergeCell ref="Z20:AD20"/>
    <mergeCell ref="Z21:AD21"/>
    <mergeCell ref="U20:Y20"/>
    <mergeCell ref="U21:Y21"/>
    <mergeCell ref="K20:O20"/>
    <mergeCell ref="K21:O21"/>
    <mergeCell ref="K22:O22"/>
    <mergeCell ref="Z22:AD22"/>
    <mergeCell ref="Z23:AD23"/>
    <mergeCell ref="R2:T2"/>
    <mergeCell ref="A31:E31"/>
    <mergeCell ref="R11:U12"/>
    <mergeCell ref="V11:AC12"/>
    <mergeCell ref="X3:AD3"/>
    <mergeCell ref="V7:AD8"/>
    <mergeCell ref="R8:U8"/>
    <mergeCell ref="F25:AD26"/>
    <mergeCell ref="S27:V27"/>
    <mergeCell ref="A25:E26"/>
    <mergeCell ref="A27:E27"/>
    <mergeCell ref="A21:E22"/>
    <mergeCell ref="F24:J24"/>
    <mergeCell ref="K24:O24"/>
    <mergeCell ref="P24:T24"/>
    <mergeCell ref="V9:AD10"/>
  </mergeCells>
  <phoneticPr fontId="10"/>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AU41"/>
  <sheetViews>
    <sheetView zoomScale="115" zoomScaleNormal="115" workbookViewId="0">
      <selection sqref="A1:I1"/>
    </sheetView>
  </sheetViews>
  <sheetFormatPr defaultRowHeight="13.5"/>
  <cols>
    <col min="1" max="40" width="2.42578125" style="28" customWidth="1"/>
    <col min="41" max="41" width="1.85546875" style="28" customWidth="1"/>
    <col min="42" max="42" width="5.5703125" style="28" customWidth="1"/>
    <col min="43" max="43" width="21.140625" style="28" customWidth="1"/>
    <col min="44" max="16384" width="9.140625" style="28"/>
  </cols>
  <sheetData>
    <row r="1" spans="1:43" ht="21" customHeight="1">
      <c r="A1" s="1444" t="s">
        <v>728</v>
      </c>
      <c r="B1" s="1445"/>
      <c r="C1" s="1445"/>
      <c r="D1" s="1445"/>
      <c r="E1" s="1445"/>
      <c r="F1" s="1445"/>
      <c r="G1" s="1445"/>
      <c r="H1" s="1445"/>
      <c r="I1" s="1446"/>
      <c r="J1" s="22"/>
      <c r="K1" s="22"/>
      <c r="L1" s="22"/>
      <c r="M1" s="22"/>
      <c r="N1" s="22"/>
      <c r="O1" s="22"/>
      <c r="P1" s="22"/>
      <c r="Q1" s="22"/>
      <c r="R1" s="22"/>
      <c r="S1" s="22"/>
      <c r="T1" s="22"/>
      <c r="U1" s="22"/>
      <c r="V1" s="22"/>
      <c r="W1" s="22"/>
      <c r="X1" s="22"/>
      <c r="Y1" s="22"/>
      <c r="Z1" s="22"/>
      <c r="AA1" s="22"/>
      <c r="AB1" s="2008" t="s">
        <v>739</v>
      </c>
      <c r="AC1" s="2009"/>
      <c r="AD1" s="2009"/>
      <c r="AE1" s="2009"/>
      <c r="AF1" s="2012"/>
      <c r="AG1" s="2013"/>
      <c r="AH1" s="2013"/>
      <c r="AI1" s="2013"/>
      <c r="AJ1" s="2013"/>
      <c r="AK1" s="2013"/>
      <c r="AL1" s="2013"/>
      <c r="AM1" s="2013"/>
      <c r="AN1" s="2013"/>
      <c r="AO1" s="2014"/>
      <c r="AQ1" s="23"/>
    </row>
    <row r="2" spans="1:43" ht="20.100000000000001"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010"/>
      <c r="AC2" s="2011"/>
      <c r="AD2" s="2011"/>
      <c r="AE2" s="2011"/>
      <c r="AF2" s="2015"/>
      <c r="AG2" s="2016"/>
      <c r="AH2" s="2016"/>
      <c r="AI2" s="2016"/>
      <c r="AJ2" s="2016"/>
      <c r="AK2" s="2016"/>
      <c r="AL2" s="2016"/>
      <c r="AM2" s="2016"/>
      <c r="AN2" s="2016"/>
      <c r="AO2" s="2017"/>
    </row>
    <row r="3" spans="1:43" ht="21"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12"/>
      <c r="AC3" s="22"/>
      <c r="AD3" s="22"/>
      <c r="AE3" s="22"/>
      <c r="AF3" s="1826" t="str">
        <f>IF(初期入力!G2="",IF(初期入力!G1="","令和　 年　 月　 日",初期入力!G1),初期入力!G2)</f>
        <v>令和　 年　 月　 日</v>
      </c>
      <c r="AG3" s="1826"/>
      <c r="AH3" s="1826"/>
      <c r="AI3" s="1826"/>
      <c r="AJ3" s="1826"/>
      <c r="AK3" s="1826"/>
      <c r="AL3" s="1826"/>
      <c r="AM3" s="1826"/>
      <c r="AN3" s="1826"/>
      <c r="AO3" s="1826"/>
    </row>
    <row r="4" spans="1:43" ht="30.75" customHeight="1">
      <c r="A4" s="22"/>
      <c r="B4" s="22"/>
      <c r="C4" s="22"/>
      <c r="D4" s="22"/>
      <c r="E4" s="22"/>
      <c r="F4" s="22"/>
      <c r="G4" s="22"/>
      <c r="H4" s="22"/>
      <c r="I4" s="22"/>
      <c r="J4" s="22"/>
      <c r="K4" s="22"/>
      <c r="L4" s="22"/>
      <c r="M4" s="22"/>
      <c r="N4" s="2018" t="s">
        <v>685</v>
      </c>
      <c r="O4" s="2018"/>
      <c r="P4" s="2018"/>
      <c r="Q4" s="2018"/>
      <c r="R4" s="2018"/>
      <c r="S4" s="2018"/>
      <c r="T4" s="2018"/>
      <c r="U4" s="2018"/>
      <c r="V4" s="2018"/>
      <c r="W4" s="2018"/>
      <c r="X4" s="2018"/>
      <c r="Y4" s="2018"/>
      <c r="Z4" s="2018"/>
      <c r="AA4" s="2018"/>
      <c r="AB4" s="22"/>
      <c r="AC4" s="22"/>
      <c r="AD4" s="22"/>
      <c r="AE4" s="22"/>
      <c r="AF4" s="22"/>
      <c r="AG4" s="22"/>
      <c r="AH4" s="22"/>
      <c r="AI4" s="22"/>
      <c r="AJ4" s="22"/>
      <c r="AK4" s="22"/>
      <c r="AL4" s="22"/>
      <c r="AM4" s="22"/>
      <c r="AN4" s="22"/>
      <c r="AO4" s="22"/>
    </row>
    <row r="5" spans="1:43" ht="24.9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row>
    <row r="6" spans="1:43" ht="39" customHeight="1">
      <c r="A6" s="1923" t="s">
        <v>686</v>
      </c>
      <c r="B6" s="1923"/>
      <c r="C6" s="1923"/>
      <c r="D6" s="1923"/>
      <c r="E6" s="1923"/>
      <c r="F6" s="22"/>
      <c r="G6" s="901" t="str">
        <f>初期入力!B1&amp;""</f>
        <v>現場</v>
      </c>
      <c r="H6" s="901"/>
      <c r="I6" s="901"/>
      <c r="J6" s="901"/>
      <c r="K6" s="901"/>
      <c r="L6" s="901"/>
      <c r="M6" s="901"/>
      <c r="N6" s="901"/>
      <c r="O6" s="901"/>
      <c r="P6" s="901"/>
      <c r="Q6" s="901"/>
      <c r="R6" s="901"/>
      <c r="S6" s="22"/>
      <c r="T6" s="22"/>
      <c r="U6" s="22"/>
      <c r="V6" s="1847" t="s">
        <v>302</v>
      </c>
      <c r="W6" s="1847"/>
      <c r="X6" s="1847"/>
      <c r="Y6" s="1847"/>
      <c r="Z6" s="1847"/>
      <c r="AA6" s="1821" t="str">
        <f>初期入力!F5&amp;""</f>
        <v/>
      </c>
      <c r="AB6" s="1821"/>
      <c r="AC6" s="1821"/>
      <c r="AD6" s="1821"/>
      <c r="AE6" s="1821"/>
      <c r="AF6" s="1821"/>
      <c r="AG6" s="1821"/>
      <c r="AH6" s="1821"/>
      <c r="AI6" s="1821"/>
      <c r="AJ6" s="1821"/>
      <c r="AK6" s="1821"/>
      <c r="AL6" s="1821"/>
      <c r="AM6" s="1821"/>
      <c r="AN6" s="1821"/>
      <c r="AO6" s="1821"/>
    </row>
    <row r="7" spans="1:43" ht="27" customHeight="1">
      <c r="A7" s="22"/>
      <c r="B7" s="22"/>
      <c r="C7" s="22"/>
      <c r="D7" s="22"/>
      <c r="E7" s="22"/>
      <c r="F7" s="22"/>
      <c r="G7" s="2021" t="str">
        <f>初期入力!E33&amp;""</f>
        <v/>
      </c>
      <c r="H7" s="2021"/>
      <c r="I7" s="2021"/>
      <c r="J7" s="2021"/>
      <c r="K7" s="2021"/>
      <c r="L7" s="2021"/>
      <c r="M7" s="2021"/>
      <c r="N7" s="2021"/>
      <c r="O7" s="2021"/>
      <c r="P7" s="2021"/>
      <c r="Q7" s="2021"/>
      <c r="R7" s="22"/>
      <c r="S7" s="22"/>
      <c r="T7" s="22"/>
      <c r="U7" s="22"/>
      <c r="V7" s="1847" t="s">
        <v>333</v>
      </c>
      <c r="W7" s="1847"/>
      <c r="X7" s="1847"/>
      <c r="Y7" s="1847"/>
      <c r="Z7" s="1847"/>
      <c r="AA7" s="2019" t="str">
        <f>IF(初期入力!H1=1,初期入力!F5,IF(初期入力!H1=2,初期入力!G5,IF(初期入力!H1=3,初期入力!H5,IF(初期入力!H1=4,初期入力!I5,""))))&amp;""</f>
        <v/>
      </c>
      <c r="AB7" s="2019"/>
      <c r="AC7" s="2019"/>
      <c r="AD7" s="2019"/>
      <c r="AE7" s="2019"/>
      <c r="AF7" s="2019"/>
      <c r="AG7" s="2019"/>
      <c r="AH7" s="2019"/>
      <c r="AI7" s="2019"/>
      <c r="AJ7" s="2019"/>
      <c r="AK7" s="2019"/>
      <c r="AL7" s="2019"/>
      <c r="AM7" s="2019"/>
      <c r="AN7" s="2019"/>
      <c r="AO7" s="2019"/>
    </row>
    <row r="8" spans="1:43">
      <c r="A8" s="1840" t="s">
        <v>653</v>
      </c>
      <c r="B8" s="1840"/>
      <c r="C8" s="1840"/>
      <c r="D8" s="1840"/>
      <c r="E8" s="1840"/>
      <c r="F8" s="22"/>
      <c r="G8" s="2022"/>
      <c r="H8" s="2022"/>
      <c r="I8" s="2022"/>
      <c r="J8" s="2022"/>
      <c r="K8" s="2022"/>
      <c r="L8" s="2022"/>
      <c r="M8" s="2022"/>
      <c r="N8" s="2022"/>
      <c r="O8" s="2022"/>
      <c r="P8" s="2022"/>
      <c r="Q8" s="2022"/>
      <c r="R8" s="35" t="s">
        <v>242</v>
      </c>
      <c r="S8" s="22"/>
      <c r="T8" s="22"/>
      <c r="U8" s="22"/>
      <c r="V8" s="32" t="s">
        <v>316</v>
      </c>
      <c r="W8" s="2020" t="str">
        <f>IF(初期入力!H1=1,"",初期入力!H1)&amp;""</f>
        <v/>
      </c>
      <c r="X8" s="2020"/>
      <c r="Y8" s="32" t="s">
        <v>274</v>
      </c>
      <c r="Z8" s="32" t="s">
        <v>287</v>
      </c>
      <c r="AA8" s="2019"/>
      <c r="AB8" s="2019"/>
      <c r="AC8" s="2019"/>
      <c r="AD8" s="2019"/>
      <c r="AE8" s="2019"/>
      <c r="AF8" s="2019"/>
      <c r="AG8" s="2019"/>
      <c r="AH8" s="2019"/>
      <c r="AI8" s="2019"/>
      <c r="AJ8" s="2019"/>
      <c r="AK8" s="2019"/>
      <c r="AL8" s="2019"/>
      <c r="AM8" s="2019"/>
      <c r="AN8" s="2019"/>
      <c r="AO8" s="2019"/>
    </row>
    <row r="9" spans="1:43" ht="39" customHeight="1">
      <c r="A9" s="22"/>
      <c r="B9" s="22"/>
      <c r="C9" s="22"/>
      <c r="D9" s="22"/>
      <c r="E9" s="22"/>
      <c r="F9" s="22"/>
      <c r="G9" s="22"/>
      <c r="H9" s="22"/>
      <c r="I9" s="22"/>
      <c r="J9" s="22"/>
      <c r="K9" s="22"/>
      <c r="L9" s="22"/>
      <c r="M9" s="22"/>
      <c r="N9" s="22"/>
      <c r="O9" s="22"/>
      <c r="P9" s="22"/>
      <c r="Q9" s="22"/>
      <c r="R9" s="22"/>
      <c r="S9" s="22"/>
      <c r="T9" s="22"/>
      <c r="U9" s="22"/>
      <c r="V9" s="1959" t="s">
        <v>687</v>
      </c>
      <c r="W9" s="1960"/>
      <c r="X9" s="1960"/>
      <c r="Y9" s="1960"/>
      <c r="Z9" s="1960"/>
      <c r="AA9" s="2023"/>
      <c r="AB9" s="2023"/>
      <c r="AC9" s="2023"/>
      <c r="AD9" s="2023"/>
      <c r="AE9" s="2023"/>
      <c r="AF9" s="2023"/>
      <c r="AG9" s="2023"/>
      <c r="AH9" s="2023"/>
      <c r="AI9" s="2023"/>
      <c r="AJ9" s="2023"/>
      <c r="AK9" s="2023"/>
      <c r="AL9" s="2023"/>
      <c r="AM9" s="2024" t="s">
        <v>90</v>
      </c>
      <c r="AN9" s="2024"/>
      <c r="AO9" s="2024"/>
    </row>
    <row r="10" spans="1:43" ht="13.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row>
    <row r="11" spans="1:43" ht="9.9499999999999993"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row>
    <row r="12" spans="1:43" ht="13.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row>
    <row r="13" spans="1:43">
      <c r="A13" s="22"/>
      <c r="B13" s="22"/>
      <c r="C13" s="22"/>
      <c r="D13" s="32" t="s">
        <v>688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43" ht="36.75" customHeight="1">
      <c r="A15" s="2026" t="s">
        <v>358</v>
      </c>
      <c r="B15" s="2027"/>
      <c r="C15" s="2027"/>
      <c r="D15" s="2027"/>
      <c r="E15" s="2027"/>
      <c r="F15" s="2027"/>
      <c r="G15" s="2027"/>
      <c r="H15" s="1744"/>
      <c r="I15" s="1704"/>
      <c r="J15" s="1704"/>
      <c r="K15" s="1704"/>
      <c r="L15" s="1704"/>
      <c r="M15" s="1704"/>
      <c r="N15" s="1704"/>
      <c r="O15" s="1704"/>
      <c r="P15" s="1704"/>
      <c r="Q15" s="1704"/>
      <c r="R15" s="1704"/>
      <c r="S15" s="1704"/>
      <c r="T15" s="1704"/>
      <c r="U15" s="1704"/>
      <c r="V15" s="1704"/>
      <c r="W15" s="1704"/>
      <c r="X15" s="1704"/>
      <c r="Y15" s="1704"/>
      <c r="Z15" s="1704"/>
      <c r="AA15" s="1704"/>
      <c r="AB15" s="1704"/>
      <c r="AC15" s="1704"/>
      <c r="AD15" s="1704"/>
      <c r="AE15" s="1704"/>
      <c r="AF15" s="1704"/>
      <c r="AG15" s="1704"/>
      <c r="AH15" s="1704"/>
      <c r="AI15" s="1704"/>
      <c r="AJ15" s="1704"/>
      <c r="AK15" s="1704"/>
      <c r="AL15" s="1704"/>
      <c r="AM15" s="1704"/>
      <c r="AN15" s="1704"/>
      <c r="AO15" s="1745"/>
    </row>
    <row r="16" spans="1:43" ht="21.95" customHeight="1">
      <c r="A16" s="1198" t="s">
        <v>689</v>
      </c>
      <c r="B16" s="1302"/>
      <c r="C16" s="1302"/>
      <c r="D16" s="1302"/>
      <c r="E16" s="1302"/>
      <c r="F16" s="1302"/>
      <c r="G16" s="1302"/>
      <c r="H16" s="2028" t="s">
        <v>690</v>
      </c>
      <c r="I16" s="2025"/>
      <c r="J16" s="2025"/>
      <c r="K16" s="2025" t="s">
        <v>691</v>
      </c>
      <c r="L16" s="2025"/>
      <c r="M16" s="2025"/>
      <c r="N16" s="2025" t="s">
        <v>692</v>
      </c>
      <c r="O16" s="2025"/>
      <c r="P16" s="2025"/>
      <c r="Q16" s="2025" t="s">
        <v>693</v>
      </c>
      <c r="R16" s="2025"/>
      <c r="S16" s="2025"/>
      <c r="T16" s="2025" t="s">
        <v>694</v>
      </c>
      <c r="U16" s="2025"/>
      <c r="V16" s="2025"/>
      <c r="W16" s="2029" t="s">
        <v>695</v>
      </c>
      <c r="X16" s="2030"/>
      <c r="Y16" s="2030"/>
      <c r="Z16" s="2031" t="s">
        <v>696</v>
      </c>
      <c r="AA16" s="2032"/>
      <c r="AB16" s="2032"/>
      <c r="AC16" s="2032"/>
      <c r="AD16" s="2032"/>
      <c r="AE16" s="2032"/>
      <c r="AF16" s="44"/>
      <c r="AG16" s="36" t="s">
        <v>839</v>
      </c>
      <c r="AH16" s="45"/>
      <c r="AI16" s="36" t="s">
        <v>841</v>
      </c>
      <c r="AJ16" s="83" t="s">
        <v>442</v>
      </c>
      <c r="AK16" s="45"/>
      <c r="AL16" s="36" t="s">
        <v>839</v>
      </c>
      <c r="AM16" s="45"/>
      <c r="AN16" s="36" t="s">
        <v>841</v>
      </c>
      <c r="AO16" s="209"/>
    </row>
    <row r="17" spans="1:41" ht="8.1" customHeight="1">
      <c r="A17" s="1192"/>
      <c r="B17" s="1193"/>
      <c r="C17" s="1193"/>
      <c r="D17" s="1193"/>
      <c r="E17" s="1193"/>
      <c r="F17" s="1193"/>
      <c r="G17" s="1193"/>
      <c r="H17" s="39"/>
      <c r="I17" s="22"/>
      <c r="J17" s="22"/>
      <c r="K17" s="22"/>
      <c r="L17" s="22"/>
      <c r="M17" s="22"/>
      <c r="N17" s="22"/>
      <c r="O17" s="22"/>
      <c r="P17" s="22"/>
      <c r="Q17" s="22"/>
      <c r="R17" s="22"/>
      <c r="S17" s="22"/>
      <c r="T17" s="22"/>
      <c r="U17" s="22"/>
      <c r="V17" s="22"/>
      <c r="W17" s="22"/>
      <c r="X17" s="22"/>
      <c r="Y17" s="22"/>
      <c r="Z17" s="39"/>
      <c r="AA17" s="22"/>
      <c r="AB17" s="22"/>
      <c r="AC17" s="22"/>
      <c r="AD17" s="22"/>
      <c r="AE17" s="22"/>
      <c r="AF17" s="39"/>
      <c r="AG17" s="22"/>
      <c r="AH17" s="22"/>
      <c r="AI17" s="22"/>
      <c r="AJ17" s="22"/>
      <c r="AK17" s="22"/>
      <c r="AL17" s="22"/>
      <c r="AM17" s="22"/>
      <c r="AN17" s="22"/>
      <c r="AO17" s="98"/>
    </row>
    <row r="18" spans="1:41" ht="21.95" customHeight="1">
      <c r="A18" s="2033"/>
      <c r="B18" s="2034"/>
      <c r="C18" s="2034"/>
      <c r="D18" s="2034"/>
      <c r="E18" s="2034"/>
      <c r="F18" s="2034"/>
      <c r="G18" s="2034"/>
      <c r="H18" s="2036" t="s">
        <v>697</v>
      </c>
      <c r="I18" s="2037"/>
      <c r="J18" s="2037"/>
      <c r="K18" s="2038" t="s">
        <v>698</v>
      </c>
      <c r="L18" s="2038"/>
      <c r="M18" s="2038"/>
      <c r="N18" s="2037" t="s">
        <v>699</v>
      </c>
      <c r="O18" s="2037"/>
      <c r="P18" s="2037"/>
      <c r="Q18" s="2038"/>
      <c r="R18" s="2038"/>
      <c r="S18" s="2038"/>
      <c r="T18" s="2038"/>
      <c r="U18" s="2038"/>
      <c r="V18" s="2038"/>
      <c r="W18" s="2038"/>
      <c r="X18" s="205" t="s">
        <v>287</v>
      </c>
      <c r="Y18" s="22"/>
      <c r="Z18" s="2039" t="s">
        <v>700</v>
      </c>
      <c r="AA18" s="2040"/>
      <c r="AB18" s="2040"/>
      <c r="AC18" s="2040"/>
      <c r="AD18" s="2040"/>
      <c r="AE18" s="2040"/>
      <c r="AF18" s="206"/>
      <c r="AG18" s="207" t="s">
        <v>840</v>
      </c>
      <c r="AH18" s="208"/>
      <c r="AI18" s="207" t="s">
        <v>842</v>
      </c>
      <c r="AJ18" s="213" t="s">
        <v>442</v>
      </c>
      <c r="AK18" s="208"/>
      <c r="AL18" s="207" t="s">
        <v>840</v>
      </c>
      <c r="AM18" s="208"/>
      <c r="AN18" s="207" t="s">
        <v>842</v>
      </c>
      <c r="AO18" s="211"/>
    </row>
    <row r="19" spans="1:41" ht="36.75" customHeight="1">
      <c r="A19" s="2026" t="s">
        <v>701</v>
      </c>
      <c r="B19" s="2027"/>
      <c r="C19" s="2027"/>
      <c r="D19" s="2027"/>
      <c r="E19" s="2027"/>
      <c r="F19" s="2027"/>
      <c r="G19" s="2027"/>
      <c r="H19" s="2042" t="s">
        <v>702</v>
      </c>
      <c r="I19" s="2035"/>
      <c r="J19" s="2035"/>
      <c r="K19" s="1610" t="s">
        <v>703</v>
      </c>
      <c r="L19" s="1610"/>
      <c r="M19" s="1610"/>
      <c r="N19" s="2035" t="s">
        <v>704</v>
      </c>
      <c r="O19" s="2035"/>
      <c r="P19" s="2035"/>
      <c r="Q19" s="1610" t="s">
        <v>705</v>
      </c>
      <c r="R19" s="1610"/>
      <c r="S19" s="1610"/>
      <c r="T19" s="2035" t="s">
        <v>706</v>
      </c>
      <c r="U19" s="2035"/>
      <c r="V19" s="2035"/>
      <c r="W19" s="2035" t="s">
        <v>707</v>
      </c>
      <c r="X19" s="2035"/>
      <c r="Y19" s="2035"/>
      <c r="Z19" s="1610" t="s">
        <v>699</v>
      </c>
      <c r="AA19" s="1610"/>
      <c r="AB19" s="1610"/>
      <c r="AC19" s="2041"/>
      <c r="AD19" s="2041"/>
      <c r="AE19" s="2041"/>
      <c r="AF19" s="2041"/>
      <c r="AG19" s="2041"/>
      <c r="AH19" s="2041"/>
      <c r="AI19" s="2041"/>
      <c r="AJ19" s="2041"/>
      <c r="AK19" s="2041"/>
      <c r="AL19" s="2041"/>
      <c r="AM19" s="2041"/>
      <c r="AN19" s="37" t="s">
        <v>287</v>
      </c>
      <c r="AO19" s="209"/>
    </row>
    <row r="20" spans="1:41" ht="21.95" customHeight="1">
      <c r="A20" s="1198" t="s">
        <v>708</v>
      </c>
      <c r="B20" s="1302"/>
      <c r="C20" s="1302"/>
      <c r="D20" s="1302"/>
      <c r="E20" s="1302"/>
      <c r="F20" s="1302"/>
      <c r="G20" s="1302"/>
      <c r="H20" s="2043" t="s">
        <v>709</v>
      </c>
      <c r="I20" s="2029"/>
      <c r="J20" s="2029"/>
      <c r="K20" s="2029"/>
      <c r="L20" s="2025" t="s">
        <v>710</v>
      </c>
      <c r="M20" s="2025"/>
      <c r="N20" s="2025"/>
      <c r="O20" s="2025"/>
      <c r="P20" s="2029" t="s">
        <v>711</v>
      </c>
      <c r="Q20" s="2029"/>
      <c r="R20" s="2029"/>
      <c r="S20" s="2029"/>
      <c r="T20" s="2025" t="s">
        <v>959</v>
      </c>
      <c r="U20" s="2025"/>
      <c r="V20" s="2025"/>
      <c r="W20" s="2025"/>
      <c r="X20" s="2029" t="s">
        <v>712</v>
      </c>
      <c r="Y20" s="2029"/>
      <c r="Z20" s="2029"/>
      <c r="AA20" s="2025" t="s">
        <v>713</v>
      </c>
      <c r="AB20" s="2025"/>
      <c r="AC20" s="2025"/>
      <c r="AD20" s="2029" t="s">
        <v>714</v>
      </c>
      <c r="AE20" s="2029"/>
      <c r="AF20" s="2029"/>
      <c r="AG20" s="38"/>
      <c r="AH20" s="38"/>
      <c r="AI20" s="38"/>
      <c r="AJ20" s="38"/>
      <c r="AK20" s="38"/>
      <c r="AL20" s="38"/>
      <c r="AM20" s="38"/>
      <c r="AN20" s="38"/>
      <c r="AO20" s="209"/>
    </row>
    <row r="21" spans="1:41" ht="8.1" customHeight="1">
      <c r="A21" s="1192"/>
      <c r="B21" s="1193"/>
      <c r="C21" s="1193"/>
      <c r="D21" s="1193"/>
      <c r="E21" s="1193"/>
      <c r="F21" s="1193"/>
      <c r="G21" s="1193"/>
      <c r="H21" s="39"/>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98"/>
    </row>
    <row r="22" spans="1:41" ht="21.95" customHeight="1">
      <c r="A22" s="2033"/>
      <c r="B22" s="2034"/>
      <c r="C22" s="2034"/>
      <c r="D22" s="2034"/>
      <c r="E22" s="2034"/>
      <c r="F22" s="2034"/>
      <c r="G22" s="2034"/>
      <c r="H22" s="2036" t="s">
        <v>715</v>
      </c>
      <c r="I22" s="2037"/>
      <c r="J22" s="2037"/>
      <c r="K22" s="2037"/>
      <c r="L22" s="2037"/>
      <c r="M22" s="2037"/>
      <c r="N22" s="2044"/>
      <c r="O22" s="2044"/>
      <c r="P22" s="2044"/>
      <c r="Q22" s="2044"/>
      <c r="R22" s="2044"/>
      <c r="S22" s="2044"/>
      <c r="T22" s="2044"/>
      <c r="U22" s="2044"/>
      <c r="V22" s="2044"/>
      <c r="W22" s="2044"/>
      <c r="X22" s="2044"/>
      <c r="Y22" s="2044"/>
      <c r="Z22" s="2044"/>
      <c r="AA22" s="2044"/>
      <c r="AB22" s="2044"/>
      <c r="AC22" s="2044"/>
      <c r="AD22" s="2044"/>
      <c r="AE22" s="2044"/>
      <c r="AF22" s="2044"/>
      <c r="AG22" s="2044"/>
      <c r="AH22" s="2044"/>
      <c r="AI22" s="2044"/>
      <c r="AJ22" s="2044"/>
      <c r="AK22" s="2044"/>
      <c r="AL22" s="2044"/>
      <c r="AM22" s="2044"/>
      <c r="AN22" s="210" t="s">
        <v>287</v>
      </c>
      <c r="AO22" s="211"/>
    </row>
    <row r="23" spans="1:41" ht="20.100000000000001" customHeight="1">
      <c r="A23" s="2045" t="s">
        <v>716</v>
      </c>
      <c r="B23" s="2046"/>
      <c r="C23" s="2046"/>
      <c r="D23" s="2046"/>
      <c r="E23" s="2046"/>
      <c r="F23" s="2046"/>
      <c r="G23" s="2047"/>
      <c r="H23" s="2048"/>
      <c r="I23" s="1380"/>
      <c r="J23" s="1380"/>
      <c r="K23" s="1380"/>
      <c r="L23" s="1380"/>
      <c r="M23" s="1380"/>
      <c r="N23" s="1380"/>
      <c r="O23" s="1380"/>
      <c r="P23" s="1380"/>
      <c r="Q23" s="1380"/>
      <c r="R23" s="1380"/>
      <c r="S23" s="1380"/>
      <c r="T23" s="1380"/>
      <c r="U23" s="1380"/>
      <c r="V23" s="1380"/>
      <c r="W23" s="1380"/>
      <c r="X23" s="1380"/>
      <c r="Y23" s="1380"/>
      <c r="Z23" s="1380"/>
      <c r="AA23" s="1380"/>
      <c r="AB23" s="1380"/>
      <c r="AC23" s="1380"/>
      <c r="AD23" s="1380"/>
      <c r="AE23" s="1380"/>
      <c r="AF23" s="1380"/>
      <c r="AG23" s="1380"/>
      <c r="AH23" s="1380"/>
      <c r="AI23" s="1380"/>
      <c r="AJ23" s="1380"/>
      <c r="AK23" s="1380"/>
      <c r="AL23" s="1380"/>
      <c r="AM23" s="1380"/>
      <c r="AN23" s="1380"/>
      <c r="AO23" s="1381"/>
    </row>
    <row r="24" spans="1:41" ht="20.100000000000001" customHeight="1">
      <c r="A24" s="2052" t="s">
        <v>717</v>
      </c>
      <c r="B24" s="2053"/>
      <c r="C24" s="2053"/>
      <c r="D24" s="2053"/>
      <c r="E24" s="2053"/>
      <c r="F24" s="2053"/>
      <c r="G24" s="2053"/>
      <c r="H24" s="2049"/>
      <c r="I24" s="2050"/>
      <c r="J24" s="2050"/>
      <c r="K24" s="2050"/>
      <c r="L24" s="2050"/>
      <c r="M24" s="2050"/>
      <c r="N24" s="2050"/>
      <c r="O24" s="2050"/>
      <c r="P24" s="2050"/>
      <c r="Q24" s="2050"/>
      <c r="R24" s="2050"/>
      <c r="S24" s="2050"/>
      <c r="T24" s="2050"/>
      <c r="U24" s="2050"/>
      <c r="V24" s="2050"/>
      <c r="W24" s="2050"/>
      <c r="X24" s="2050"/>
      <c r="Y24" s="2050"/>
      <c r="Z24" s="2050"/>
      <c r="AA24" s="2050"/>
      <c r="AB24" s="2050"/>
      <c r="AC24" s="2050"/>
      <c r="AD24" s="2050"/>
      <c r="AE24" s="2050"/>
      <c r="AF24" s="2050"/>
      <c r="AG24" s="2050"/>
      <c r="AH24" s="2050"/>
      <c r="AI24" s="2050"/>
      <c r="AJ24" s="2050"/>
      <c r="AK24" s="2050"/>
      <c r="AL24" s="2050"/>
      <c r="AM24" s="2050"/>
      <c r="AN24" s="2050"/>
      <c r="AO24" s="2051"/>
    </row>
    <row r="25" spans="1:41" ht="20.100000000000001" customHeight="1">
      <c r="A25" s="1198" t="s">
        <v>718</v>
      </c>
      <c r="B25" s="1302"/>
      <c r="C25" s="1302"/>
      <c r="D25" s="1302"/>
      <c r="E25" s="1302"/>
      <c r="F25" s="1302"/>
      <c r="G25" s="1302"/>
      <c r="H25" s="2048"/>
      <c r="I25" s="1380"/>
      <c r="J25" s="1380"/>
      <c r="K25" s="1380"/>
      <c r="L25" s="1380"/>
      <c r="M25" s="1380"/>
      <c r="N25" s="1380"/>
      <c r="O25" s="1380"/>
      <c r="P25" s="1380"/>
      <c r="Q25" s="1380"/>
      <c r="R25" s="1380"/>
      <c r="S25" s="1380"/>
      <c r="T25" s="1380"/>
      <c r="U25" s="1380"/>
      <c r="V25" s="1380"/>
      <c r="W25" s="1380"/>
      <c r="X25" s="1380"/>
      <c r="Y25" s="1380"/>
      <c r="Z25" s="1380"/>
      <c r="AA25" s="1380"/>
      <c r="AB25" s="1380"/>
      <c r="AC25" s="1380"/>
      <c r="AD25" s="1380"/>
      <c r="AE25" s="1380"/>
      <c r="AF25" s="1380"/>
      <c r="AG25" s="1380"/>
      <c r="AH25" s="1380"/>
      <c r="AI25" s="1380"/>
      <c r="AJ25" s="1380"/>
      <c r="AK25" s="1380"/>
      <c r="AL25" s="1380"/>
      <c r="AM25" s="1380"/>
      <c r="AN25" s="1380"/>
      <c r="AO25" s="1381"/>
    </row>
    <row r="26" spans="1:41" ht="20.100000000000001" customHeight="1">
      <c r="A26" s="2033"/>
      <c r="B26" s="2034"/>
      <c r="C26" s="2034"/>
      <c r="D26" s="2034"/>
      <c r="E26" s="2034"/>
      <c r="F26" s="2034"/>
      <c r="G26" s="2034"/>
      <c r="H26" s="2049"/>
      <c r="I26" s="2050"/>
      <c r="J26" s="2050"/>
      <c r="K26" s="2050"/>
      <c r="L26" s="2050"/>
      <c r="M26" s="2050"/>
      <c r="N26" s="2050"/>
      <c r="O26" s="2050"/>
      <c r="P26" s="2050"/>
      <c r="Q26" s="2050"/>
      <c r="R26" s="2050"/>
      <c r="S26" s="2050"/>
      <c r="T26" s="2050"/>
      <c r="U26" s="2050"/>
      <c r="V26" s="2050"/>
      <c r="W26" s="2050"/>
      <c r="X26" s="2050"/>
      <c r="Y26" s="2050"/>
      <c r="Z26" s="2050"/>
      <c r="AA26" s="2050"/>
      <c r="AB26" s="2050"/>
      <c r="AC26" s="2050"/>
      <c r="AD26" s="2050"/>
      <c r="AE26" s="2050"/>
      <c r="AF26" s="2050"/>
      <c r="AG26" s="2050"/>
      <c r="AH26" s="2050"/>
      <c r="AI26" s="2050"/>
      <c r="AJ26" s="2050"/>
      <c r="AK26" s="2050"/>
      <c r="AL26" s="2050"/>
      <c r="AM26" s="2050"/>
      <c r="AN26" s="2050"/>
      <c r="AO26" s="2051"/>
    </row>
    <row r="27" spans="1:41" ht="9"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row>
    <row r="28" spans="1:41" s="25" customFormat="1" ht="33" customHeight="1">
      <c r="A28" s="2064" t="s">
        <v>719</v>
      </c>
      <c r="B28" s="2064"/>
      <c r="C28" s="2064"/>
      <c r="D28" s="2064"/>
      <c r="E28" s="2064"/>
      <c r="F28" s="2064"/>
      <c r="G28" s="2064"/>
      <c r="H28" s="2064"/>
      <c r="I28" s="2064"/>
      <c r="J28" s="2064"/>
      <c r="K28" s="2064"/>
      <c r="L28" s="2064"/>
      <c r="M28" s="2064"/>
      <c r="N28" s="2064"/>
      <c r="O28" s="2064"/>
      <c r="P28" s="2064"/>
      <c r="Q28" s="2064"/>
      <c r="R28" s="2064"/>
      <c r="S28" s="2064"/>
      <c r="T28" s="2064"/>
      <c r="U28" s="2064"/>
      <c r="V28" s="2064"/>
      <c r="W28" s="2064"/>
      <c r="X28" s="2064"/>
      <c r="Y28" s="2064"/>
      <c r="Z28" s="22"/>
      <c r="AA28" s="22"/>
      <c r="AB28" s="22"/>
      <c r="AC28" s="22"/>
      <c r="AD28" s="22"/>
      <c r="AE28" s="22"/>
      <c r="AF28" s="22"/>
      <c r="AG28" s="22"/>
      <c r="AH28" s="22"/>
      <c r="AI28" s="22"/>
      <c r="AJ28" s="22"/>
      <c r="AK28" s="22"/>
      <c r="AL28" s="22"/>
      <c r="AM28" s="22"/>
      <c r="AN28" s="22"/>
      <c r="AO28" s="22"/>
    </row>
    <row r="29" spans="1:41" ht="38.25" customHeight="1">
      <c r="A29" s="2065" t="s">
        <v>720</v>
      </c>
      <c r="B29" s="2066"/>
      <c r="C29" s="2066"/>
      <c r="D29" s="202" t="s">
        <v>721</v>
      </c>
      <c r="E29" s="2066"/>
      <c r="F29" s="2066"/>
      <c r="G29" s="2066"/>
      <c r="H29" s="2066" t="s">
        <v>722</v>
      </c>
      <c r="I29" s="2066"/>
      <c r="J29" s="214"/>
      <c r="K29" s="1610" t="s">
        <v>723</v>
      </c>
      <c r="L29" s="1610"/>
      <c r="M29" s="1610"/>
      <c r="N29" s="1610"/>
      <c r="O29" s="1610"/>
      <c r="P29" s="1610"/>
      <c r="Q29" s="215"/>
      <c r="R29" s="215"/>
      <c r="S29" s="215"/>
      <c r="T29" s="215"/>
      <c r="U29" s="215"/>
      <c r="V29" s="215"/>
      <c r="W29" s="2054" t="s">
        <v>664</v>
      </c>
      <c r="X29" s="2054"/>
      <c r="Y29" s="2054"/>
      <c r="Z29" s="2054"/>
      <c r="AA29" s="2054"/>
      <c r="AB29" s="2054"/>
      <c r="AC29" s="2054"/>
      <c r="AD29" s="2054"/>
      <c r="AE29" s="2054"/>
      <c r="AF29" s="2054"/>
      <c r="AG29" s="2054"/>
      <c r="AH29" s="2054"/>
      <c r="AI29" s="215"/>
      <c r="AJ29" s="215"/>
      <c r="AK29" s="215"/>
      <c r="AL29" s="215"/>
      <c r="AM29" s="215"/>
      <c r="AN29" s="215"/>
      <c r="AO29" s="216"/>
    </row>
    <row r="30" spans="1:41" ht="38.25" customHeight="1">
      <c r="A30" s="1198" t="s">
        <v>724</v>
      </c>
      <c r="B30" s="1302"/>
      <c r="C30" s="1302"/>
      <c r="D30" s="1302"/>
      <c r="E30" s="1302"/>
      <c r="F30" s="1302"/>
      <c r="G30" s="1302"/>
      <c r="H30" s="1302"/>
      <c r="I30" s="1302"/>
      <c r="J30" s="214"/>
      <c r="K30" s="1794" t="s">
        <v>725</v>
      </c>
      <c r="L30" s="1794"/>
      <c r="M30" s="1794"/>
      <c r="N30" s="1794"/>
      <c r="O30" s="1794"/>
      <c r="P30" s="1794"/>
      <c r="Q30" s="215"/>
      <c r="R30" s="215"/>
      <c r="S30" s="215"/>
      <c r="T30" s="215"/>
      <c r="U30" s="215"/>
      <c r="V30" s="215"/>
      <c r="W30" s="215"/>
      <c r="X30" s="215"/>
      <c r="Y30" s="215"/>
      <c r="Z30" s="215"/>
      <c r="AA30" s="215"/>
      <c r="AB30" s="215"/>
      <c r="AC30" s="215"/>
      <c r="AD30" s="215"/>
      <c r="AE30" s="215"/>
      <c r="AF30" s="215"/>
      <c r="AG30" s="215"/>
      <c r="AH30" s="215"/>
      <c r="AI30" s="157"/>
      <c r="AJ30" s="157"/>
      <c r="AK30" s="157"/>
      <c r="AL30" s="157"/>
      <c r="AM30" s="204" t="s">
        <v>90</v>
      </c>
      <c r="AN30" s="2067"/>
      <c r="AO30" s="2068"/>
    </row>
    <row r="31" spans="1:41" ht="38.25" customHeight="1">
      <c r="A31" s="2033"/>
      <c r="B31" s="2034"/>
      <c r="C31" s="2034"/>
      <c r="D31" s="2034"/>
      <c r="E31" s="2034"/>
      <c r="F31" s="2034"/>
      <c r="G31" s="2034"/>
      <c r="H31" s="2034"/>
      <c r="I31" s="2034"/>
      <c r="J31" s="214"/>
      <c r="K31" s="1794" t="s">
        <v>726</v>
      </c>
      <c r="L31" s="1794"/>
      <c r="M31" s="1794"/>
      <c r="N31" s="1794"/>
      <c r="O31" s="1794"/>
      <c r="P31" s="1794"/>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42" t="s">
        <v>90</v>
      </c>
      <c r="AN31" s="2067"/>
      <c r="AO31" s="2068"/>
    </row>
    <row r="32" spans="1:41" ht="13.5" customHeight="1">
      <c r="A32" s="1192" t="s">
        <v>727</v>
      </c>
      <c r="B32" s="2055"/>
      <c r="C32" s="2055"/>
      <c r="D32" s="2055"/>
      <c r="E32" s="2055"/>
      <c r="F32" s="2055"/>
      <c r="G32" s="2055"/>
      <c r="H32" s="2055"/>
      <c r="I32" s="2055"/>
      <c r="J32" s="2059"/>
      <c r="K32" s="2060"/>
      <c r="L32" s="2060"/>
      <c r="M32" s="2060"/>
      <c r="N32" s="2060"/>
      <c r="O32" s="2060"/>
      <c r="P32" s="2060"/>
      <c r="Q32" s="2060"/>
      <c r="R32" s="2060"/>
      <c r="S32" s="2060"/>
      <c r="T32" s="2060"/>
      <c r="U32" s="2060"/>
      <c r="V32" s="2060"/>
      <c r="W32" s="2060"/>
      <c r="X32" s="2060"/>
      <c r="Y32" s="2060"/>
      <c r="Z32" s="2060"/>
      <c r="AA32" s="2060"/>
      <c r="AB32" s="2060"/>
      <c r="AC32" s="2060"/>
      <c r="AD32" s="2060"/>
      <c r="AE32" s="2060"/>
      <c r="AF32" s="2060"/>
      <c r="AG32" s="2060"/>
      <c r="AH32" s="2060"/>
      <c r="AI32" s="2060"/>
      <c r="AJ32" s="2060"/>
      <c r="AK32" s="2060"/>
      <c r="AL32" s="2060"/>
      <c r="AM32" s="2060"/>
      <c r="AN32" s="2060"/>
      <c r="AO32" s="2061"/>
    </row>
    <row r="33" spans="1:47">
      <c r="A33" s="2056"/>
      <c r="B33" s="2055"/>
      <c r="C33" s="2055"/>
      <c r="D33" s="2055"/>
      <c r="E33" s="2055"/>
      <c r="F33" s="2055"/>
      <c r="G33" s="2055"/>
      <c r="H33" s="2055"/>
      <c r="I33" s="2055"/>
      <c r="J33" s="2062"/>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293"/>
      <c r="AM33" s="1293"/>
      <c r="AN33" s="1293"/>
      <c r="AO33" s="2063"/>
    </row>
    <row r="34" spans="1:47">
      <c r="A34" s="2056"/>
      <c r="B34" s="2055"/>
      <c r="C34" s="2055"/>
      <c r="D34" s="2055"/>
      <c r="E34" s="2055"/>
      <c r="F34" s="2055"/>
      <c r="G34" s="2055"/>
      <c r="H34" s="2055"/>
      <c r="I34" s="2055"/>
      <c r="J34" s="2062"/>
      <c r="K34" s="1293"/>
      <c r="L34" s="1293"/>
      <c r="M34" s="1293"/>
      <c r="N34" s="1293"/>
      <c r="O34" s="1293"/>
      <c r="P34" s="1293"/>
      <c r="Q34" s="1293"/>
      <c r="R34" s="1293"/>
      <c r="S34" s="1293"/>
      <c r="T34" s="1293"/>
      <c r="U34" s="1293"/>
      <c r="V34" s="1293"/>
      <c r="W34" s="1293"/>
      <c r="X34" s="1293"/>
      <c r="Y34" s="1293"/>
      <c r="Z34" s="1293"/>
      <c r="AA34" s="1293"/>
      <c r="AB34" s="1293"/>
      <c r="AC34" s="1293"/>
      <c r="AD34" s="1293"/>
      <c r="AE34" s="1293"/>
      <c r="AF34" s="1293"/>
      <c r="AG34" s="1293"/>
      <c r="AH34" s="1293"/>
      <c r="AI34" s="1293"/>
      <c r="AJ34" s="1293"/>
      <c r="AK34" s="1293"/>
      <c r="AL34" s="1293"/>
      <c r="AM34" s="1293"/>
      <c r="AN34" s="1293"/>
      <c r="AO34" s="2063"/>
    </row>
    <row r="35" spans="1:47">
      <c r="A35" s="2056"/>
      <c r="B35" s="2055"/>
      <c r="C35" s="2055"/>
      <c r="D35" s="2055"/>
      <c r="E35" s="2055"/>
      <c r="F35" s="2055"/>
      <c r="G35" s="2055"/>
      <c r="H35" s="2055"/>
      <c r="I35" s="2055"/>
      <c r="J35" s="2062"/>
      <c r="K35" s="1293"/>
      <c r="L35" s="1293"/>
      <c r="M35" s="1293"/>
      <c r="N35" s="1293"/>
      <c r="O35" s="1293"/>
      <c r="P35" s="1293"/>
      <c r="Q35" s="1293"/>
      <c r="R35" s="1293"/>
      <c r="S35" s="1293"/>
      <c r="T35" s="1293"/>
      <c r="U35" s="1293"/>
      <c r="V35" s="1293"/>
      <c r="W35" s="1293"/>
      <c r="X35" s="1293"/>
      <c r="Y35" s="1293"/>
      <c r="Z35" s="1293"/>
      <c r="AA35" s="1293"/>
      <c r="AB35" s="1293"/>
      <c r="AC35" s="1293"/>
      <c r="AD35" s="1293"/>
      <c r="AE35" s="1293"/>
      <c r="AF35" s="1293"/>
      <c r="AG35" s="1293"/>
      <c r="AH35" s="1293"/>
      <c r="AI35" s="1293"/>
      <c r="AJ35" s="1293"/>
      <c r="AK35" s="1293"/>
      <c r="AL35" s="1293"/>
      <c r="AM35" s="1293"/>
      <c r="AN35" s="1293"/>
      <c r="AO35" s="2063"/>
    </row>
    <row r="36" spans="1:47">
      <c r="A36" s="2056"/>
      <c r="B36" s="2055"/>
      <c r="C36" s="2055"/>
      <c r="D36" s="2055"/>
      <c r="E36" s="2055"/>
      <c r="F36" s="2055"/>
      <c r="G36" s="2055"/>
      <c r="H36" s="2055"/>
      <c r="I36" s="2055"/>
      <c r="J36" s="2062"/>
      <c r="K36" s="1293"/>
      <c r="L36" s="1293"/>
      <c r="M36" s="1293"/>
      <c r="N36" s="1293"/>
      <c r="O36" s="1293"/>
      <c r="P36" s="1293"/>
      <c r="Q36" s="1293"/>
      <c r="R36" s="1293"/>
      <c r="S36" s="1293"/>
      <c r="T36" s="1293"/>
      <c r="U36" s="1293"/>
      <c r="V36" s="1293"/>
      <c r="W36" s="1293"/>
      <c r="X36" s="1293"/>
      <c r="Y36" s="1293"/>
      <c r="Z36" s="1293"/>
      <c r="AA36" s="1293"/>
      <c r="AB36" s="1293"/>
      <c r="AC36" s="1293"/>
      <c r="AD36" s="1293"/>
      <c r="AE36" s="1293"/>
      <c r="AF36" s="1293"/>
      <c r="AG36" s="1293"/>
      <c r="AH36" s="1293"/>
      <c r="AI36" s="1293"/>
      <c r="AJ36" s="1293"/>
      <c r="AK36" s="1293"/>
      <c r="AL36" s="1293"/>
      <c r="AM36" s="1293"/>
      <c r="AN36" s="1293"/>
      <c r="AO36" s="2063"/>
    </row>
    <row r="37" spans="1:47">
      <c r="A37" s="2057"/>
      <c r="B37" s="2058"/>
      <c r="C37" s="2058"/>
      <c r="D37" s="2058"/>
      <c r="E37" s="2058"/>
      <c r="F37" s="2058"/>
      <c r="G37" s="2058"/>
      <c r="H37" s="2058"/>
      <c r="I37" s="2058"/>
      <c r="J37" s="2069"/>
      <c r="K37" s="2070"/>
      <c r="L37" s="2070"/>
      <c r="M37" s="2070"/>
      <c r="N37" s="2070"/>
      <c r="O37" s="2070"/>
      <c r="P37" s="2070"/>
      <c r="Q37" s="2070"/>
      <c r="R37" s="2070"/>
      <c r="S37" s="2070"/>
      <c r="T37" s="2070"/>
      <c r="U37" s="2070"/>
      <c r="V37" s="2070"/>
      <c r="W37" s="2070"/>
      <c r="X37" s="2070"/>
      <c r="Y37" s="2070"/>
      <c r="Z37" s="2070"/>
      <c r="AA37" s="2070"/>
      <c r="AB37" s="2070"/>
      <c r="AC37" s="2070"/>
      <c r="AD37" s="2070"/>
      <c r="AE37" s="2070"/>
      <c r="AF37" s="2070"/>
      <c r="AG37" s="2070"/>
      <c r="AH37" s="2070"/>
      <c r="AI37" s="2070"/>
      <c r="AJ37" s="2070"/>
      <c r="AK37" s="2070"/>
      <c r="AL37" s="2070"/>
      <c r="AM37" s="2070"/>
      <c r="AN37" s="2070"/>
      <c r="AO37" s="2071"/>
    </row>
    <row r="38" spans="1:47" ht="15" customHeight="1">
      <c r="A38" s="2072" t="s">
        <v>960</v>
      </c>
      <c r="B38" s="2072"/>
      <c r="C38" s="2072"/>
      <c r="D38" s="2072"/>
      <c r="E38" s="2072"/>
      <c r="F38" s="2072"/>
      <c r="G38" s="2072"/>
      <c r="H38" s="2072"/>
      <c r="I38" s="2072"/>
      <c r="J38" s="2072"/>
      <c r="K38" s="2072"/>
      <c r="L38" s="2072"/>
      <c r="M38" s="2072"/>
      <c r="N38" s="2072"/>
      <c r="O38" s="2072"/>
      <c r="P38" s="2072"/>
      <c r="Q38" s="2072"/>
      <c r="R38" s="2072"/>
      <c r="S38" s="2072"/>
      <c r="T38" s="2072"/>
      <c r="U38" s="2072"/>
      <c r="V38" s="2072"/>
      <c r="W38" s="2072"/>
      <c r="X38" s="2072"/>
      <c r="Y38" s="2072"/>
      <c r="Z38" s="2072"/>
      <c r="AA38" s="2072"/>
      <c r="AB38" s="2072"/>
      <c r="AC38" s="2072"/>
      <c r="AD38" s="2072"/>
      <c r="AE38" s="2072"/>
      <c r="AF38" s="2072"/>
      <c r="AG38" s="2072"/>
      <c r="AH38" s="2072"/>
      <c r="AI38" s="2072"/>
      <c r="AJ38" s="2072"/>
      <c r="AK38" s="2072"/>
      <c r="AL38" s="2072"/>
      <c r="AM38" s="2072"/>
      <c r="AN38" s="2072"/>
      <c r="AO38" s="2072"/>
    </row>
    <row r="39" spans="1:47">
      <c r="B39" s="43"/>
      <c r="C39" s="43"/>
    </row>
    <row r="41" spans="1:47">
      <c r="AF41" s="1939"/>
      <c r="AG41" s="1939"/>
      <c r="AH41" s="1939"/>
      <c r="AI41" s="1939"/>
      <c r="AJ41" s="1939"/>
      <c r="AK41" s="1939"/>
      <c r="AL41" s="1939"/>
      <c r="AM41" s="1939"/>
      <c r="AN41" s="1939"/>
      <c r="AO41" s="1939"/>
      <c r="AP41" s="25"/>
      <c r="AQ41" s="25"/>
      <c r="AR41" s="25"/>
      <c r="AS41" s="25"/>
      <c r="AT41" s="25"/>
      <c r="AU41" s="25"/>
    </row>
  </sheetData>
  <sheetProtection sheet="1" formatCells="0" formatColumns="0" formatRows="0" insertColumns="0" insertRows="0" deleteColumns="0" deleteRows="0"/>
  <mergeCells count="76">
    <mergeCell ref="AN30:AO30"/>
    <mergeCell ref="AN31:AO31"/>
    <mergeCell ref="J36:AO36"/>
    <mergeCell ref="J37:AO37"/>
    <mergeCell ref="A38:AO38"/>
    <mergeCell ref="K29:P29"/>
    <mergeCell ref="W29:AH29"/>
    <mergeCell ref="AF41:AO41"/>
    <mergeCell ref="A1:I1"/>
    <mergeCell ref="A30:I31"/>
    <mergeCell ref="K30:P30"/>
    <mergeCell ref="K31:P31"/>
    <mergeCell ref="A32:I37"/>
    <mergeCell ref="J32:AO32"/>
    <mergeCell ref="J33:AO33"/>
    <mergeCell ref="J34:AO34"/>
    <mergeCell ref="J35:AO35"/>
    <mergeCell ref="A28:Y28"/>
    <mergeCell ref="A29:C29"/>
    <mergeCell ref="E29:G29"/>
    <mergeCell ref="H29:I29"/>
    <mergeCell ref="A23:G23"/>
    <mergeCell ref="H23:AO24"/>
    <mergeCell ref="A24:G24"/>
    <mergeCell ref="A25:G26"/>
    <mergeCell ref="H25:AO26"/>
    <mergeCell ref="X20:Z20"/>
    <mergeCell ref="AA20:AC20"/>
    <mergeCell ref="AD20:AF20"/>
    <mergeCell ref="H22:M22"/>
    <mergeCell ref="N22:AM22"/>
    <mergeCell ref="A20:G22"/>
    <mergeCell ref="H20:K20"/>
    <mergeCell ref="L20:O20"/>
    <mergeCell ref="P20:S20"/>
    <mergeCell ref="T20:W20"/>
    <mergeCell ref="W19:Y19"/>
    <mergeCell ref="Z19:AB19"/>
    <mergeCell ref="H18:J18"/>
    <mergeCell ref="K18:M18"/>
    <mergeCell ref="N18:P18"/>
    <mergeCell ref="Z18:AE18"/>
    <mergeCell ref="AC19:AM19"/>
    <mergeCell ref="Q18:W18"/>
    <mergeCell ref="H19:J19"/>
    <mergeCell ref="A19:G19"/>
    <mergeCell ref="K19:M19"/>
    <mergeCell ref="N19:P19"/>
    <mergeCell ref="Q19:S19"/>
    <mergeCell ref="T19:V19"/>
    <mergeCell ref="V9:Z9"/>
    <mergeCell ref="AA9:AL9"/>
    <mergeCell ref="AM9:AO9"/>
    <mergeCell ref="T16:V16"/>
    <mergeCell ref="A15:G15"/>
    <mergeCell ref="H15:AO15"/>
    <mergeCell ref="H16:J16"/>
    <mergeCell ref="K16:M16"/>
    <mergeCell ref="N16:P16"/>
    <mergeCell ref="Q16:S16"/>
    <mergeCell ref="W16:Y16"/>
    <mergeCell ref="Z16:AE16"/>
    <mergeCell ref="A16:G18"/>
    <mergeCell ref="V7:Z7"/>
    <mergeCell ref="AA7:AO8"/>
    <mergeCell ref="A8:E8"/>
    <mergeCell ref="W8:X8"/>
    <mergeCell ref="G7:Q8"/>
    <mergeCell ref="AB1:AE2"/>
    <mergeCell ref="AF1:AO2"/>
    <mergeCell ref="AF3:AO3"/>
    <mergeCell ref="N4:AA4"/>
    <mergeCell ref="A6:E6"/>
    <mergeCell ref="V6:Z6"/>
    <mergeCell ref="AA6:AO6"/>
    <mergeCell ref="G6:R6"/>
  </mergeCells>
  <phoneticPr fontId="13"/>
  <printOptions horizontalCentered="1" vertic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205C6-C474-4657-A57C-D908F6A0C354}">
  <sheetPr codeName="Sheet1"/>
  <dimension ref="A1:AH32"/>
  <sheetViews>
    <sheetView topLeftCell="A8" zoomScaleNormal="100" zoomScaleSheetLayoutView="100" workbookViewId="0">
      <selection activeCell="A27" sqref="A27:A29"/>
    </sheetView>
  </sheetViews>
  <sheetFormatPr defaultRowHeight="13.5"/>
  <cols>
    <col min="1" max="1" width="3.7109375" style="17" customWidth="1"/>
    <col min="2" max="31" width="2.7109375" style="17" customWidth="1"/>
    <col min="32" max="33" width="3" style="17" customWidth="1"/>
    <col min="34" max="16384" width="9.140625" style="331"/>
  </cols>
  <sheetData>
    <row r="1" spans="1:34" ht="33.75" customHeight="1">
      <c r="A1" s="576" t="s">
        <v>988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185"/>
    </row>
    <row r="2" spans="1:34" ht="33.75" customHeight="1">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185"/>
    </row>
    <row r="3" spans="1:34" ht="33.75" customHeight="1">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185"/>
    </row>
    <row r="4" spans="1:34" ht="16.5" customHeight="1">
      <c r="A4" s="577" t="s">
        <v>989</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185"/>
    </row>
    <row r="5" spans="1:34" ht="16.5"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185"/>
    </row>
    <row r="6" spans="1:34" ht="16.5" customHeigh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185"/>
    </row>
    <row r="7" spans="1:34" ht="16.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85" t="s">
        <v>962</v>
      </c>
    </row>
    <row r="8" spans="1:34" ht="18" customHeight="1">
      <c r="A8" s="129">
        <v>1</v>
      </c>
      <c r="B8" s="129" t="s">
        <v>999</v>
      </c>
      <c r="C8" s="129"/>
      <c r="D8" s="129"/>
      <c r="E8" s="129"/>
      <c r="F8" s="129"/>
      <c r="G8" s="129"/>
      <c r="H8" s="129"/>
      <c r="I8" s="129"/>
      <c r="J8" s="129"/>
      <c r="K8" s="129"/>
      <c r="L8" s="129"/>
      <c r="M8" s="129"/>
      <c r="N8" s="129"/>
      <c r="O8" s="129"/>
      <c r="P8" s="129"/>
      <c r="Q8" s="129"/>
      <c r="R8" s="129"/>
      <c r="S8" s="129"/>
      <c r="T8" s="129"/>
      <c r="U8" s="129"/>
      <c r="V8" s="574" t="s">
        <v>991</v>
      </c>
      <c r="W8" s="574"/>
      <c r="X8" s="574"/>
      <c r="Y8" s="574"/>
      <c r="Z8" s="574"/>
      <c r="AA8" s="574"/>
      <c r="AB8" s="574"/>
      <c r="AC8" s="574"/>
      <c r="AD8" s="574"/>
      <c r="AE8" s="574"/>
      <c r="AF8" s="574"/>
      <c r="AG8" s="120"/>
      <c r="AH8" s="390" t="s">
        <v>963</v>
      </c>
    </row>
    <row r="9" spans="1:34" ht="18" customHeight="1">
      <c r="A9" s="129">
        <f>A8+1</f>
        <v>2</v>
      </c>
      <c r="B9" s="156" t="s">
        <v>1000</v>
      </c>
      <c r="C9" s="156"/>
      <c r="D9" s="156"/>
      <c r="E9" s="156"/>
      <c r="F9" s="156"/>
      <c r="G9" s="156"/>
      <c r="H9" s="156"/>
      <c r="I9" s="156"/>
      <c r="J9" s="156"/>
      <c r="K9" s="156"/>
      <c r="L9" s="156"/>
      <c r="M9" s="156"/>
      <c r="N9" s="156"/>
      <c r="O9" s="156"/>
      <c r="P9" s="156"/>
      <c r="Q9" s="156"/>
      <c r="R9" s="156"/>
      <c r="S9" s="156"/>
      <c r="T9" s="129"/>
      <c r="U9" s="129"/>
      <c r="V9" s="574" t="s">
        <v>1011</v>
      </c>
      <c r="W9" s="574"/>
      <c r="X9" s="574"/>
      <c r="Y9" s="574"/>
      <c r="Z9" s="574"/>
      <c r="AA9" s="574"/>
      <c r="AB9" s="574"/>
      <c r="AC9" s="574"/>
      <c r="AD9" s="574"/>
      <c r="AE9" s="574"/>
      <c r="AF9" s="574"/>
      <c r="AG9" s="120"/>
      <c r="AH9" s="390" t="s">
        <v>964</v>
      </c>
    </row>
    <row r="10" spans="1:34" ht="18" customHeight="1">
      <c r="A10" s="129">
        <f t="shared" ref="A10:A22" si="0">A9+1</f>
        <v>3</v>
      </c>
      <c r="B10" s="156" t="s">
        <v>1001</v>
      </c>
      <c r="C10" s="156"/>
      <c r="D10" s="156"/>
      <c r="E10" s="156"/>
      <c r="F10" s="156"/>
      <c r="G10" s="156"/>
      <c r="H10" s="156"/>
      <c r="I10" s="156"/>
      <c r="J10" s="156"/>
      <c r="K10" s="156"/>
      <c r="L10" s="156"/>
      <c r="M10" s="156"/>
      <c r="N10" s="156"/>
      <c r="O10" s="156"/>
      <c r="P10" s="156"/>
      <c r="Q10" s="156"/>
      <c r="R10" s="156"/>
      <c r="S10" s="156"/>
      <c r="T10" s="129"/>
      <c r="U10" s="129"/>
      <c r="V10" s="574" t="s">
        <v>992</v>
      </c>
      <c r="W10" s="574"/>
      <c r="X10" s="574"/>
      <c r="Y10" s="574"/>
      <c r="Z10" s="574"/>
      <c r="AA10" s="574"/>
      <c r="AB10" s="574"/>
      <c r="AC10" s="574"/>
      <c r="AD10" s="574"/>
      <c r="AE10" s="574"/>
      <c r="AF10" s="574"/>
      <c r="AG10" s="120"/>
      <c r="AH10" s="390" t="s">
        <v>1003</v>
      </c>
    </row>
    <row r="11" spans="1:34" ht="18" customHeight="1">
      <c r="A11" s="129">
        <f t="shared" si="0"/>
        <v>4</v>
      </c>
      <c r="B11" s="156" t="s">
        <v>1002</v>
      </c>
      <c r="C11" s="156"/>
      <c r="D11" s="156"/>
      <c r="E11" s="156"/>
      <c r="F11" s="156"/>
      <c r="G11" s="156"/>
      <c r="H11" s="156"/>
      <c r="I11" s="156"/>
      <c r="J11" s="156"/>
      <c r="K11" s="156"/>
      <c r="L11" s="156"/>
      <c r="M11" s="156"/>
      <c r="N11" s="156"/>
      <c r="O11" s="156"/>
      <c r="P11" s="156"/>
      <c r="Q11" s="156"/>
      <c r="R11" s="156"/>
      <c r="S11" s="156"/>
      <c r="T11" s="129"/>
      <c r="U11" s="129"/>
      <c r="V11" s="574" t="s">
        <v>1012</v>
      </c>
      <c r="W11" s="574"/>
      <c r="X11" s="574"/>
      <c r="Y11" s="574"/>
      <c r="Z11" s="574"/>
      <c r="AA11" s="574"/>
      <c r="AB11" s="574"/>
      <c r="AC11" s="574"/>
      <c r="AD11" s="574"/>
      <c r="AE11" s="574"/>
      <c r="AF11" s="574"/>
      <c r="AG11" s="120"/>
      <c r="AH11" s="390">
        <v>2</v>
      </c>
    </row>
    <row r="12" spans="1:34" ht="18" customHeight="1">
      <c r="A12" s="129">
        <f t="shared" si="0"/>
        <v>5</v>
      </c>
      <c r="B12" s="156" t="s">
        <v>1033</v>
      </c>
      <c r="C12" s="156"/>
      <c r="D12" s="156"/>
      <c r="E12" s="156"/>
      <c r="F12" s="156"/>
      <c r="G12" s="156"/>
      <c r="H12" s="156"/>
      <c r="I12" s="156"/>
      <c r="J12" s="156"/>
      <c r="K12" s="156"/>
      <c r="L12" s="156"/>
      <c r="M12" s="156"/>
      <c r="N12" s="156"/>
      <c r="O12" s="156"/>
      <c r="P12" s="156"/>
      <c r="Q12" s="156"/>
      <c r="R12" s="156"/>
      <c r="S12" s="156"/>
      <c r="T12" s="129"/>
      <c r="U12" s="129"/>
      <c r="V12" s="574" t="s">
        <v>990</v>
      </c>
      <c r="W12" s="574"/>
      <c r="X12" s="574"/>
      <c r="Y12" s="574"/>
      <c r="Z12" s="574"/>
      <c r="AA12" s="574"/>
      <c r="AB12" s="574"/>
      <c r="AC12" s="574"/>
      <c r="AD12" s="574"/>
      <c r="AE12" s="574"/>
      <c r="AF12" s="574"/>
      <c r="AG12" s="120"/>
      <c r="AH12" s="390">
        <v>3</v>
      </c>
    </row>
    <row r="13" spans="1:34" ht="18" customHeight="1">
      <c r="A13" s="129">
        <f t="shared" si="0"/>
        <v>6</v>
      </c>
      <c r="B13" s="156" t="s">
        <v>1034</v>
      </c>
      <c r="C13" s="156"/>
      <c r="D13" s="156"/>
      <c r="E13" s="156"/>
      <c r="F13" s="156"/>
      <c r="G13" s="156"/>
      <c r="H13" s="156"/>
      <c r="I13" s="156"/>
      <c r="J13" s="156"/>
      <c r="K13" s="156"/>
      <c r="L13" s="156"/>
      <c r="M13" s="156"/>
      <c r="N13" s="156"/>
      <c r="O13" s="156"/>
      <c r="P13" s="156"/>
      <c r="Q13" s="156"/>
      <c r="R13" s="156"/>
      <c r="S13" s="156"/>
      <c r="T13" s="129"/>
      <c r="U13" s="129"/>
      <c r="V13" s="574" t="s">
        <v>1013</v>
      </c>
      <c r="W13" s="574"/>
      <c r="X13" s="574"/>
      <c r="Y13" s="574"/>
      <c r="Z13" s="574"/>
      <c r="AA13" s="574"/>
      <c r="AB13" s="574"/>
      <c r="AC13" s="574"/>
      <c r="AD13" s="574"/>
      <c r="AE13" s="574"/>
      <c r="AF13" s="574"/>
      <c r="AG13" s="120"/>
      <c r="AH13" s="390">
        <v>4</v>
      </c>
    </row>
    <row r="14" spans="1:34" ht="18" customHeight="1">
      <c r="A14" s="129">
        <f t="shared" si="0"/>
        <v>7</v>
      </c>
      <c r="B14" s="156" t="s">
        <v>1032</v>
      </c>
      <c r="C14" s="156"/>
      <c r="D14" s="156"/>
      <c r="E14" s="156"/>
      <c r="F14" s="156"/>
      <c r="G14" s="156"/>
      <c r="H14" s="156"/>
      <c r="I14" s="156"/>
      <c r="J14" s="156"/>
      <c r="K14" s="156"/>
      <c r="L14" s="156"/>
      <c r="M14" s="156"/>
      <c r="N14" s="156"/>
      <c r="O14" s="156"/>
      <c r="P14" s="156"/>
      <c r="Q14" s="156"/>
      <c r="R14" s="156"/>
      <c r="S14" s="156"/>
      <c r="T14" s="129"/>
      <c r="U14" s="129"/>
      <c r="V14" s="574" t="s">
        <v>1015</v>
      </c>
      <c r="W14" s="574"/>
      <c r="X14" s="574"/>
      <c r="Y14" s="574"/>
      <c r="Z14" s="574"/>
      <c r="AA14" s="574"/>
      <c r="AB14" s="574"/>
      <c r="AC14" s="574"/>
      <c r="AD14" s="574"/>
      <c r="AE14" s="574"/>
      <c r="AF14" s="574"/>
      <c r="AG14" s="120"/>
      <c r="AH14" s="390" t="s">
        <v>1004</v>
      </c>
    </row>
    <row r="15" spans="1:34" ht="18" customHeight="1">
      <c r="A15" s="129">
        <f t="shared" si="0"/>
        <v>8</v>
      </c>
      <c r="B15" s="156" t="s">
        <v>1031</v>
      </c>
      <c r="C15" s="156"/>
      <c r="D15" s="156"/>
      <c r="E15" s="156"/>
      <c r="F15" s="156"/>
      <c r="G15" s="156"/>
      <c r="H15" s="156"/>
      <c r="I15" s="156"/>
      <c r="J15" s="156"/>
      <c r="K15" s="156"/>
      <c r="L15" s="156"/>
      <c r="M15" s="156"/>
      <c r="N15" s="156"/>
      <c r="O15" s="156"/>
      <c r="P15" s="156"/>
      <c r="Q15" s="156"/>
      <c r="R15" s="156"/>
      <c r="S15" s="156"/>
      <c r="T15" s="129"/>
      <c r="U15" s="129"/>
      <c r="V15" s="574" t="s">
        <v>1016</v>
      </c>
      <c r="W15" s="574"/>
      <c r="X15" s="574"/>
      <c r="Y15" s="574"/>
      <c r="Z15" s="574"/>
      <c r="AA15" s="574"/>
      <c r="AB15" s="574"/>
      <c r="AC15" s="574"/>
      <c r="AD15" s="574"/>
      <c r="AE15" s="574"/>
      <c r="AF15" s="574"/>
      <c r="AG15" s="120"/>
      <c r="AH15" s="390" t="s">
        <v>1005</v>
      </c>
    </row>
    <row r="16" spans="1:34" ht="18" customHeight="1">
      <c r="A16" s="129">
        <f t="shared" si="0"/>
        <v>9</v>
      </c>
      <c r="B16" s="156" t="s">
        <v>993</v>
      </c>
      <c r="C16" s="156"/>
      <c r="D16" s="156"/>
      <c r="E16" s="156"/>
      <c r="F16" s="156"/>
      <c r="G16" s="156"/>
      <c r="H16" s="156"/>
      <c r="I16" s="156"/>
      <c r="J16" s="156"/>
      <c r="K16" s="156"/>
      <c r="L16" s="156"/>
      <c r="M16" s="156"/>
      <c r="N16" s="156"/>
      <c r="O16" s="156"/>
      <c r="P16" s="156"/>
      <c r="Q16" s="156"/>
      <c r="R16" s="156"/>
      <c r="S16" s="156"/>
      <c r="T16" s="129"/>
      <c r="U16" s="129"/>
      <c r="V16" s="575" t="s">
        <v>994</v>
      </c>
      <c r="W16" s="575"/>
      <c r="X16" s="575"/>
      <c r="Y16" s="575"/>
      <c r="Z16" s="575"/>
      <c r="AA16" s="575"/>
      <c r="AB16" s="575"/>
      <c r="AC16" s="575"/>
      <c r="AD16" s="575"/>
      <c r="AE16" s="575"/>
      <c r="AF16" s="575"/>
      <c r="AG16" s="120"/>
      <c r="AH16" s="390">
        <v>5</v>
      </c>
    </row>
    <row r="17" spans="1:34" ht="18" customHeight="1">
      <c r="A17" s="129">
        <f>A16+1</f>
        <v>10</v>
      </c>
      <c r="B17" s="156" t="s">
        <v>1022</v>
      </c>
      <c r="C17" s="156"/>
      <c r="D17" s="156"/>
      <c r="E17" s="156"/>
      <c r="F17" s="156"/>
      <c r="G17" s="156"/>
      <c r="H17" s="156"/>
      <c r="I17" s="156"/>
      <c r="J17" s="156"/>
      <c r="K17" s="156"/>
      <c r="L17" s="156"/>
      <c r="M17" s="156"/>
      <c r="N17" s="156"/>
      <c r="O17" s="156"/>
      <c r="P17" s="156"/>
      <c r="Q17" s="156"/>
      <c r="R17" s="156"/>
      <c r="S17" s="156"/>
      <c r="T17" s="129"/>
      <c r="U17" s="129"/>
      <c r="V17" s="574" t="s">
        <v>995</v>
      </c>
      <c r="W17" s="574"/>
      <c r="X17" s="574"/>
      <c r="Y17" s="574"/>
      <c r="Z17" s="574"/>
      <c r="AA17" s="574"/>
      <c r="AB17" s="574"/>
      <c r="AC17" s="574"/>
      <c r="AD17" s="574"/>
      <c r="AE17" s="574"/>
      <c r="AF17" s="574"/>
      <c r="AG17" s="120"/>
      <c r="AH17" s="390">
        <v>6</v>
      </c>
    </row>
    <row r="18" spans="1:34" ht="18" customHeight="1">
      <c r="A18" s="129">
        <f t="shared" si="0"/>
        <v>11</v>
      </c>
      <c r="B18" s="156" t="s">
        <v>1030</v>
      </c>
      <c r="C18" s="156"/>
      <c r="D18" s="156"/>
      <c r="E18" s="156"/>
      <c r="F18" s="156"/>
      <c r="G18" s="156"/>
      <c r="H18" s="156"/>
      <c r="I18" s="156"/>
      <c r="J18" s="156"/>
      <c r="K18" s="156"/>
      <c r="L18" s="156"/>
      <c r="M18" s="156"/>
      <c r="N18" s="156"/>
      <c r="O18" s="156"/>
      <c r="P18" s="156"/>
      <c r="Q18" s="156"/>
      <c r="R18" s="129"/>
      <c r="S18" s="156"/>
      <c r="T18" s="129"/>
      <c r="U18" s="129"/>
      <c r="V18" s="574" t="s">
        <v>1017</v>
      </c>
      <c r="W18" s="574"/>
      <c r="X18" s="574"/>
      <c r="Y18" s="574"/>
      <c r="Z18" s="574"/>
      <c r="AA18" s="574"/>
      <c r="AB18" s="574"/>
      <c r="AC18" s="574"/>
      <c r="AD18" s="574"/>
      <c r="AE18" s="574"/>
      <c r="AF18" s="574"/>
      <c r="AG18" s="120"/>
      <c r="AH18" s="390" t="s">
        <v>1006</v>
      </c>
    </row>
    <row r="19" spans="1:34" ht="18" customHeight="1">
      <c r="A19" s="129">
        <f t="shared" si="0"/>
        <v>12</v>
      </c>
      <c r="B19" s="156" t="s">
        <v>1029</v>
      </c>
      <c r="C19" s="156"/>
      <c r="D19" s="156"/>
      <c r="E19" s="156"/>
      <c r="F19" s="156"/>
      <c r="G19" s="156"/>
      <c r="H19" s="156"/>
      <c r="I19" s="156"/>
      <c r="J19" s="156"/>
      <c r="K19" s="156"/>
      <c r="L19" s="156"/>
      <c r="M19" s="156"/>
      <c r="N19" s="156"/>
      <c r="O19" s="156"/>
      <c r="P19" s="156"/>
      <c r="Q19" s="156"/>
      <c r="R19" s="156"/>
      <c r="S19" s="156"/>
      <c r="T19" s="129"/>
      <c r="U19" s="129"/>
      <c r="V19" s="574" t="s">
        <v>996</v>
      </c>
      <c r="W19" s="574"/>
      <c r="X19" s="574"/>
      <c r="Y19" s="574"/>
      <c r="Z19" s="574"/>
      <c r="AA19" s="574"/>
      <c r="AB19" s="574"/>
      <c r="AC19" s="574"/>
      <c r="AD19" s="574"/>
      <c r="AE19" s="574"/>
      <c r="AF19" s="574"/>
      <c r="AG19" s="120"/>
      <c r="AH19" s="390">
        <v>7</v>
      </c>
    </row>
    <row r="20" spans="1:34" ht="18" customHeight="1">
      <c r="A20" s="129">
        <f t="shared" si="0"/>
        <v>13</v>
      </c>
      <c r="B20" s="156" t="s">
        <v>1028</v>
      </c>
      <c r="C20" s="156"/>
      <c r="D20" s="156"/>
      <c r="E20" s="156"/>
      <c r="F20" s="156"/>
      <c r="G20" s="156"/>
      <c r="H20" s="156"/>
      <c r="I20" s="156"/>
      <c r="J20" s="156"/>
      <c r="K20" s="156"/>
      <c r="L20" s="156"/>
      <c r="M20" s="156"/>
      <c r="N20" s="156"/>
      <c r="O20" s="156"/>
      <c r="P20" s="156"/>
      <c r="Q20" s="156"/>
      <c r="R20" s="156"/>
      <c r="S20" s="156"/>
      <c r="T20" s="129"/>
      <c r="U20" s="129"/>
      <c r="V20" s="120" t="s">
        <v>997</v>
      </c>
      <c r="W20" s="120"/>
      <c r="X20" s="120"/>
      <c r="Y20" s="120"/>
      <c r="Z20" s="120"/>
      <c r="AA20" s="120"/>
      <c r="AB20" s="120"/>
      <c r="AC20" s="120"/>
      <c r="AD20" s="120"/>
      <c r="AE20" s="120"/>
      <c r="AF20" s="120"/>
      <c r="AG20" s="120"/>
      <c r="AH20" s="390">
        <v>9</v>
      </c>
    </row>
    <row r="21" spans="1:34" ht="18" customHeight="1">
      <c r="A21" s="129">
        <f t="shared" si="0"/>
        <v>14</v>
      </c>
      <c r="B21" s="156" t="s">
        <v>1023</v>
      </c>
      <c r="C21" s="156"/>
      <c r="D21" s="156"/>
      <c r="E21" s="156"/>
      <c r="F21" s="156"/>
      <c r="G21" s="156"/>
      <c r="H21" s="156"/>
      <c r="I21" s="156"/>
      <c r="J21" s="156"/>
      <c r="K21" s="156"/>
      <c r="L21" s="156"/>
      <c r="M21" s="156"/>
      <c r="N21" s="156"/>
      <c r="O21" s="156"/>
      <c r="P21" s="156"/>
      <c r="Q21" s="156"/>
      <c r="R21" s="156"/>
      <c r="S21" s="156"/>
      <c r="T21" s="129"/>
      <c r="U21" s="129"/>
      <c r="V21" s="120" t="s">
        <v>1018</v>
      </c>
      <c r="W21" s="120"/>
      <c r="X21" s="120"/>
      <c r="Y21" s="120"/>
      <c r="Z21" s="120"/>
      <c r="AA21" s="120"/>
      <c r="AB21" s="120"/>
      <c r="AC21" s="120"/>
      <c r="AD21" s="120"/>
      <c r="AE21" s="120"/>
      <c r="AF21" s="120"/>
      <c r="AG21" s="120"/>
      <c r="AH21" s="390" t="s">
        <v>1007</v>
      </c>
    </row>
    <row r="22" spans="1:34" ht="18" customHeight="1">
      <c r="A22" s="129">
        <f t="shared" si="0"/>
        <v>15</v>
      </c>
      <c r="B22" s="156" t="s">
        <v>1024</v>
      </c>
      <c r="C22" s="156"/>
      <c r="D22" s="156"/>
      <c r="E22" s="156"/>
      <c r="F22" s="156"/>
      <c r="G22" s="156"/>
      <c r="H22" s="156"/>
      <c r="I22" s="156"/>
      <c r="J22" s="156"/>
      <c r="K22" s="156"/>
      <c r="L22" s="156"/>
      <c r="M22" s="156"/>
      <c r="N22" s="156"/>
      <c r="O22" s="156"/>
      <c r="P22" s="156"/>
      <c r="Q22" s="156"/>
      <c r="R22" s="156"/>
      <c r="S22" s="156"/>
      <c r="T22" s="129"/>
      <c r="U22" s="129"/>
      <c r="V22" s="120" t="s">
        <v>1014</v>
      </c>
      <c r="W22" s="120"/>
      <c r="X22" s="120"/>
      <c r="Y22" s="120"/>
      <c r="Z22" s="120"/>
      <c r="AA22" s="120"/>
      <c r="AB22" s="120"/>
      <c r="AC22" s="120"/>
      <c r="AD22" s="120"/>
      <c r="AE22" s="120"/>
      <c r="AF22" s="120"/>
      <c r="AG22" s="120"/>
      <c r="AH22" s="390">
        <v>10</v>
      </c>
    </row>
    <row r="23" spans="1:34" ht="18" customHeight="1">
      <c r="A23" s="129">
        <f>A22+1</f>
        <v>16</v>
      </c>
      <c r="B23" s="156" t="s">
        <v>1024</v>
      </c>
      <c r="C23" s="156"/>
      <c r="D23" s="156"/>
      <c r="E23" s="156"/>
      <c r="F23" s="156"/>
      <c r="G23" s="156"/>
      <c r="H23" s="156"/>
      <c r="I23" s="156"/>
      <c r="J23" s="156"/>
      <c r="K23" s="156"/>
      <c r="L23" s="156"/>
      <c r="M23" s="156"/>
      <c r="N23" s="156"/>
      <c r="O23" s="156"/>
      <c r="P23" s="156"/>
      <c r="Q23" s="156"/>
      <c r="R23" s="156"/>
      <c r="S23" s="156"/>
      <c r="T23" s="129"/>
      <c r="U23" s="129"/>
      <c r="V23" s="120" t="s">
        <v>1019</v>
      </c>
      <c r="W23" s="120"/>
      <c r="X23" s="120"/>
      <c r="Y23" s="120"/>
      <c r="Z23" s="120"/>
      <c r="AA23" s="120"/>
      <c r="AB23" s="120"/>
      <c r="AC23" s="120"/>
      <c r="AD23" s="120"/>
      <c r="AE23" s="120"/>
      <c r="AF23" s="120"/>
      <c r="AG23" s="120"/>
      <c r="AH23" s="390" t="s">
        <v>1008</v>
      </c>
    </row>
    <row r="24" spans="1:34" ht="18" customHeight="1">
      <c r="A24" s="129">
        <f t="shared" ref="A24:A26" si="1">A23+1</f>
        <v>17</v>
      </c>
      <c r="B24" s="156" t="s">
        <v>1025</v>
      </c>
      <c r="C24" s="156"/>
      <c r="D24" s="156"/>
      <c r="E24" s="156"/>
      <c r="F24" s="156"/>
      <c r="G24" s="156"/>
      <c r="H24" s="156"/>
      <c r="I24" s="156"/>
      <c r="J24" s="156"/>
      <c r="K24" s="156"/>
      <c r="L24" s="156"/>
      <c r="M24" s="156"/>
      <c r="N24" s="156"/>
      <c r="O24" s="156"/>
      <c r="P24" s="156"/>
      <c r="Q24" s="156"/>
      <c r="R24" s="156"/>
      <c r="S24" s="156"/>
      <c r="T24" s="129"/>
      <c r="U24" s="129"/>
      <c r="V24" s="574" t="s">
        <v>1020</v>
      </c>
      <c r="W24" s="574"/>
      <c r="X24" s="574"/>
      <c r="Y24" s="574"/>
      <c r="Z24" s="574"/>
      <c r="AA24" s="574"/>
      <c r="AB24" s="574"/>
      <c r="AC24" s="574"/>
      <c r="AD24" s="574"/>
      <c r="AE24" s="574"/>
      <c r="AF24" s="574"/>
      <c r="AG24" s="120"/>
      <c r="AH24" s="390" t="s">
        <v>1009</v>
      </c>
    </row>
    <row r="25" spans="1:34" ht="18" customHeight="1">
      <c r="A25" s="129">
        <f t="shared" si="1"/>
        <v>18</v>
      </c>
      <c r="B25" s="156" t="s">
        <v>1027</v>
      </c>
      <c r="C25" s="156"/>
      <c r="D25" s="156"/>
      <c r="E25" s="156"/>
      <c r="F25" s="156"/>
      <c r="G25" s="156"/>
      <c r="H25" s="156"/>
      <c r="I25" s="156"/>
      <c r="J25" s="156"/>
      <c r="K25" s="156"/>
      <c r="L25" s="156"/>
      <c r="M25" s="156"/>
      <c r="N25" s="156"/>
      <c r="O25" s="156"/>
      <c r="P25" s="156"/>
      <c r="Q25" s="156"/>
      <c r="R25" s="156"/>
      <c r="S25" s="156"/>
      <c r="T25" s="129"/>
      <c r="U25" s="129"/>
      <c r="V25" s="574" t="s">
        <v>998</v>
      </c>
      <c r="W25" s="574"/>
      <c r="X25" s="574"/>
      <c r="Y25" s="574"/>
      <c r="Z25" s="574"/>
      <c r="AA25" s="574"/>
      <c r="AB25" s="574"/>
      <c r="AC25" s="574"/>
      <c r="AD25" s="574"/>
      <c r="AE25" s="574"/>
      <c r="AF25" s="574"/>
      <c r="AG25" s="120"/>
      <c r="AH25" s="390">
        <v>11</v>
      </c>
    </row>
    <row r="26" spans="1:34" ht="18" customHeight="1">
      <c r="A26" s="129">
        <f t="shared" si="1"/>
        <v>19</v>
      </c>
      <c r="B26" s="156" t="s">
        <v>1026</v>
      </c>
      <c r="C26" s="156"/>
      <c r="D26" s="156"/>
      <c r="E26" s="156"/>
      <c r="F26" s="156"/>
      <c r="G26" s="156"/>
      <c r="H26" s="156"/>
      <c r="I26" s="156"/>
      <c r="J26" s="156"/>
      <c r="K26" s="156"/>
      <c r="L26" s="156"/>
      <c r="M26" s="156"/>
      <c r="N26" s="156"/>
      <c r="O26" s="156"/>
      <c r="P26" s="156"/>
      <c r="Q26" s="156"/>
      <c r="R26" s="156"/>
      <c r="S26" s="156"/>
      <c r="T26" s="129"/>
      <c r="U26" s="129"/>
      <c r="V26" s="574" t="s">
        <v>1021</v>
      </c>
      <c r="W26" s="574"/>
      <c r="X26" s="574"/>
      <c r="Y26" s="574"/>
      <c r="Z26" s="574"/>
      <c r="AA26" s="574"/>
      <c r="AB26" s="574"/>
      <c r="AC26" s="574"/>
      <c r="AD26" s="574"/>
      <c r="AE26" s="574"/>
      <c r="AF26" s="574"/>
      <c r="AG26" s="120"/>
      <c r="AH26" s="390" t="s">
        <v>1010</v>
      </c>
    </row>
    <row r="27" spans="1:34" ht="18" customHeight="1">
      <c r="A27" s="129"/>
      <c r="B27" s="156"/>
      <c r="C27" s="156"/>
      <c r="D27" s="156"/>
      <c r="E27" s="156"/>
      <c r="F27" s="156"/>
      <c r="G27" s="156"/>
      <c r="H27" s="156"/>
      <c r="I27" s="156"/>
      <c r="J27" s="156"/>
      <c r="K27" s="156"/>
      <c r="L27" s="156"/>
      <c r="M27" s="156"/>
      <c r="N27" s="156"/>
      <c r="O27" s="156"/>
      <c r="P27" s="156"/>
      <c r="Q27" s="156"/>
      <c r="R27" s="156"/>
      <c r="S27" s="156"/>
      <c r="T27" s="129"/>
      <c r="U27" s="129"/>
      <c r="V27" s="574"/>
      <c r="W27" s="574"/>
      <c r="X27" s="574"/>
      <c r="Y27" s="574"/>
      <c r="Z27" s="574"/>
      <c r="AA27" s="574"/>
      <c r="AB27" s="574"/>
      <c r="AC27" s="574"/>
      <c r="AD27" s="574"/>
      <c r="AE27" s="574"/>
      <c r="AF27" s="574"/>
      <c r="AG27" s="120"/>
      <c r="AH27" s="390"/>
    </row>
    <row r="28" spans="1:34" ht="18" customHeight="1">
      <c r="A28" s="129"/>
      <c r="B28" s="156"/>
      <c r="C28" s="156"/>
      <c r="D28" s="156"/>
      <c r="E28" s="156"/>
      <c r="F28" s="156"/>
      <c r="G28" s="156"/>
      <c r="H28" s="156"/>
      <c r="I28" s="156"/>
      <c r="J28" s="156"/>
      <c r="K28" s="156"/>
      <c r="L28" s="156"/>
      <c r="M28" s="156"/>
      <c r="N28" s="156"/>
      <c r="O28" s="156"/>
      <c r="P28" s="156"/>
      <c r="Q28" s="156"/>
      <c r="R28" s="156"/>
      <c r="S28" s="156"/>
      <c r="T28" s="129"/>
      <c r="U28" s="129"/>
      <c r="V28" s="574"/>
      <c r="W28" s="574"/>
      <c r="X28" s="574"/>
      <c r="Y28" s="574"/>
      <c r="Z28" s="574"/>
      <c r="AA28" s="574"/>
      <c r="AB28" s="574"/>
      <c r="AC28" s="574"/>
      <c r="AD28" s="574"/>
      <c r="AE28" s="574"/>
      <c r="AF28" s="574"/>
      <c r="AG28" s="120"/>
      <c r="AH28" s="390"/>
    </row>
    <row r="29" spans="1:34" ht="18" customHeight="1">
      <c r="A29" s="129"/>
      <c r="B29" s="156"/>
      <c r="C29" s="156"/>
      <c r="D29" s="156"/>
      <c r="E29" s="156"/>
      <c r="F29" s="156"/>
      <c r="G29" s="156"/>
      <c r="H29" s="156"/>
      <c r="I29" s="156"/>
      <c r="J29" s="156"/>
      <c r="K29" s="156"/>
      <c r="L29" s="156"/>
      <c r="M29" s="156"/>
      <c r="N29" s="156"/>
      <c r="O29" s="156"/>
      <c r="P29" s="156"/>
      <c r="Q29" s="156"/>
      <c r="R29" s="156"/>
      <c r="S29" s="156"/>
      <c r="T29" s="129"/>
      <c r="U29" s="129"/>
      <c r="V29" s="574"/>
      <c r="W29" s="574"/>
      <c r="X29" s="574"/>
      <c r="Y29" s="574"/>
      <c r="Z29" s="574"/>
      <c r="AA29" s="574"/>
      <c r="AB29" s="574"/>
      <c r="AC29" s="574"/>
      <c r="AD29" s="574"/>
      <c r="AE29" s="574"/>
      <c r="AF29" s="574"/>
      <c r="AG29" s="120"/>
      <c r="AH29" s="390"/>
    </row>
    <row r="30" spans="1:34">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85"/>
    </row>
    <row r="31" spans="1:34">
      <c r="A31" s="130"/>
      <c r="B31" s="573" t="str">
        <f>初期入力!B1&amp;""</f>
        <v>現場</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130"/>
      <c r="AF31" s="130"/>
      <c r="AG31" s="130"/>
      <c r="AH31" s="185"/>
    </row>
    <row r="32" spans="1:34">
      <c r="A32" s="130"/>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130"/>
      <c r="AF32" s="130"/>
      <c r="AG32" s="130"/>
      <c r="AH32" s="185"/>
    </row>
  </sheetData>
  <mergeCells count="21">
    <mergeCell ref="A1:AG3"/>
    <mergeCell ref="A4:AG4"/>
    <mergeCell ref="V8:AF8"/>
    <mergeCell ref="V13:AF13"/>
    <mergeCell ref="V14:AF14"/>
    <mergeCell ref="V15:AF15"/>
    <mergeCell ref="V9:AF9"/>
    <mergeCell ref="V10:AF10"/>
    <mergeCell ref="V11:AF11"/>
    <mergeCell ref="V12:AF12"/>
    <mergeCell ref="V18:AF18"/>
    <mergeCell ref="V19:AF19"/>
    <mergeCell ref="V16:AF16"/>
    <mergeCell ref="V17:AF17"/>
    <mergeCell ref="V24:AF24"/>
    <mergeCell ref="B31:AD32"/>
    <mergeCell ref="V25:AF25"/>
    <mergeCell ref="V26:AF26"/>
    <mergeCell ref="V27:AF27"/>
    <mergeCell ref="V28:AF28"/>
    <mergeCell ref="V29:AF29"/>
  </mergeCells>
  <phoneticPr fontId="1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CI61"/>
  <sheetViews>
    <sheetView topLeftCell="A12" zoomScaleNormal="100" workbookViewId="0">
      <selection activeCell="AQ54" sqref="AQ54"/>
    </sheetView>
  </sheetViews>
  <sheetFormatPr defaultColWidth="2.42578125" defaultRowHeight="12"/>
  <cols>
    <col min="1" max="42" width="2.42578125" style="95" customWidth="1"/>
    <col min="43" max="43" width="20.28515625" style="95" customWidth="1"/>
    <col min="44" max="51" width="2.42578125" style="95"/>
    <col min="52" max="52" width="3.28515625" style="95" customWidth="1"/>
    <col min="53" max="53" width="2.85546875" style="95" bestFit="1" customWidth="1"/>
    <col min="54" max="54" width="2.42578125" style="95"/>
    <col min="55" max="55" width="3.5703125" style="95" customWidth="1"/>
    <col min="56" max="78" width="2.42578125" style="95"/>
    <col min="79" max="84" width="2.7109375" style="95" customWidth="1"/>
    <col min="85" max="86" width="2.42578125" style="95"/>
    <col min="87" max="87" width="16.42578125" style="95" bestFit="1" customWidth="1"/>
    <col min="88" max="16384" width="2.42578125" style="95"/>
  </cols>
  <sheetData>
    <row r="1" spans="1:87" ht="14.25" customHeight="1">
      <c r="A1" s="711" t="s">
        <v>227</v>
      </c>
      <c r="B1" s="712"/>
      <c r="C1" s="712"/>
      <c r="D1" s="712"/>
      <c r="E1" s="712"/>
      <c r="F1" s="712"/>
      <c r="G1" s="712"/>
      <c r="H1" s="712"/>
      <c r="I1" s="712"/>
      <c r="J1" s="712"/>
      <c r="K1" s="712"/>
      <c r="L1" s="713"/>
      <c r="M1" s="39"/>
      <c r="N1" s="22"/>
      <c r="O1" s="22"/>
      <c r="P1" s="22"/>
      <c r="Q1" s="22"/>
      <c r="R1" s="22"/>
      <c r="S1" s="22"/>
      <c r="T1" s="22"/>
      <c r="U1" s="22"/>
      <c r="V1" s="22"/>
      <c r="W1" s="22"/>
      <c r="X1" s="22"/>
      <c r="Y1" s="22"/>
      <c r="Z1" s="22"/>
      <c r="AA1" s="22"/>
      <c r="AB1" s="22"/>
      <c r="AC1" s="22"/>
      <c r="AD1" s="22"/>
      <c r="AE1" s="22"/>
      <c r="AF1" s="710" t="str">
        <f>IF(初期入力!G2="",IF(初期入力!G1="","令和　 年　 月　 日",初期入力!G1),初期入力!G2)</f>
        <v>令和　 年　 月　 日</v>
      </c>
      <c r="AG1" s="710"/>
      <c r="AH1" s="710"/>
      <c r="AI1" s="710"/>
      <c r="AJ1" s="710"/>
      <c r="AK1" s="710"/>
      <c r="AL1" s="710"/>
      <c r="AM1" s="710"/>
      <c r="AN1" s="710"/>
      <c r="AO1" s="710"/>
      <c r="AP1" s="22"/>
      <c r="AQ1" s="22"/>
      <c r="AR1" s="22"/>
      <c r="AS1" s="22"/>
      <c r="AT1" s="22"/>
      <c r="AU1" s="22"/>
      <c r="AV1" s="22"/>
      <c r="AW1" s="22"/>
      <c r="AX1" s="22"/>
      <c r="AY1" s="700"/>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0"/>
      <c r="BZ1" s="700"/>
      <c r="CA1" s="700"/>
      <c r="CB1" s="700"/>
      <c r="CC1" s="700"/>
      <c r="CD1" s="700"/>
      <c r="CE1" s="700"/>
      <c r="CF1" s="700"/>
    </row>
    <row r="2" spans="1:87" ht="14.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row>
    <row r="3" spans="1:87" ht="18.75">
      <c r="A3" s="701" t="s">
        <v>137</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343"/>
      <c r="AQ3" s="22"/>
      <c r="AR3" s="703" t="s">
        <v>138</v>
      </c>
      <c r="AS3" s="703"/>
      <c r="AT3" s="703"/>
      <c r="AU3" s="703"/>
      <c r="AV3" s="703"/>
      <c r="AW3" s="703"/>
      <c r="AX3" s="703"/>
      <c r="AY3" s="703"/>
      <c r="AZ3" s="703"/>
      <c r="BA3" s="703"/>
      <c r="BB3" s="703"/>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4"/>
      <c r="CD3" s="344"/>
      <c r="CE3" s="344"/>
      <c r="CF3" s="344"/>
    </row>
    <row r="4" spans="1:87" ht="18.75" customHeight="1">
      <c r="A4" s="702"/>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343"/>
      <c r="AQ4" s="22"/>
      <c r="AR4" s="703"/>
      <c r="AS4" s="703"/>
      <c r="AT4" s="703"/>
      <c r="AU4" s="703"/>
      <c r="AV4" s="703"/>
      <c r="AW4" s="703"/>
      <c r="AX4" s="703"/>
      <c r="AY4" s="703"/>
      <c r="AZ4" s="703"/>
      <c r="BA4" s="703"/>
      <c r="BB4" s="703"/>
      <c r="BC4" s="704" t="s">
        <v>139</v>
      </c>
      <c r="BD4" s="704"/>
      <c r="BE4" s="704"/>
      <c r="BF4" s="704"/>
      <c r="BG4" s="704"/>
      <c r="BH4" s="704"/>
      <c r="BI4" s="704"/>
      <c r="BJ4" s="704"/>
      <c r="BK4" s="704"/>
      <c r="BL4" s="704"/>
      <c r="BM4" s="704"/>
      <c r="BN4" s="704"/>
      <c r="BO4" s="704"/>
      <c r="BP4" s="704"/>
      <c r="BQ4" s="704"/>
      <c r="BR4" s="704"/>
      <c r="BS4" s="704"/>
      <c r="BT4" s="704"/>
      <c r="BU4" s="704"/>
      <c r="BV4" s="704"/>
      <c r="BW4" s="704"/>
      <c r="BX4" s="704"/>
      <c r="BY4" s="704"/>
      <c r="BZ4" s="704"/>
      <c r="CA4" s="704"/>
      <c r="CB4" s="704"/>
      <c r="CC4" s="704"/>
      <c r="CD4" s="704"/>
      <c r="CE4" s="704"/>
      <c r="CF4" s="704"/>
    </row>
    <row r="5" spans="1:87" ht="18.75" customHeight="1">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22"/>
      <c r="AR5" s="239"/>
      <c r="AS5" s="686" t="s">
        <v>1059</v>
      </c>
      <c r="AT5" s="673"/>
      <c r="AU5" s="673"/>
      <c r="AV5" s="673"/>
      <c r="AW5" s="673"/>
      <c r="AX5" s="209"/>
      <c r="AY5" s="714" t="str">
        <f>IF(初期入力!H1=1,初期入力!G5,IF(初期入力!H1=2,初期入力!H5,IF(初期入力!H1=3,初期入力!I5,IF(初期入力!H1=4,"",""))))&amp;""</f>
        <v/>
      </c>
      <c r="AZ5" s="715"/>
      <c r="BA5" s="715"/>
      <c r="BB5" s="715"/>
      <c r="BC5" s="715"/>
      <c r="BD5" s="715"/>
      <c r="BE5" s="715"/>
      <c r="BF5" s="715"/>
      <c r="BG5" s="715"/>
      <c r="BH5" s="715"/>
      <c r="BI5" s="715"/>
      <c r="BJ5" s="715"/>
      <c r="BK5" s="715"/>
      <c r="BL5" s="716"/>
      <c r="BM5" s="239"/>
      <c r="BN5" s="673" t="s">
        <v>92</v>
      </c>
      <c r="BO5" s="673"/>
      <c r="BP5" s="673"/>
      <c r="BQ5" s="673"/>
      <c r="BR5" s="673"/>
      <c r="BS5" s="209"/>
      <c r="BT5" s="584" t="str">
        <f>IF(初期入力!H1=1,初期入力!G11,IF(初期入力!H1=2,初期入力!H11,IF(初期入力!H1=3,初期入力!I11,IF(初期入力!H1=4,"",""))))&amp;""</f>
        <v/>
      </c>
      <c r="BU5" s="585"/>
      <c r="BV5" s="585"/>
      <c r="BW5" s="585"/>
      <c r="BX5" s="585"/>
      <c r="BY5" s="585"/>
      <c r="BZ5" s="585"/>
      <c r="CA5" s="585"/>
      <c r="CB5" s="585"/>
      <c r="CC5" s="585"/>
      <c r="CD5" s="585"/>
      <c r="CE5" s="585"/>
      <c r="CF5" s="586"/>
    </row>
    <row r="6" spans="1:87" ht="13.5" customHeight="1">
      <c r="A6" s="22"/>
      <c r="B6" s="687" t="s">
        <v>140</v>
      </c>
      <c r="C6" s="687"/>
      <c r="D6" s="687"/>
      <c r="E6" s="687"/>
      <c r="F6" s="687"/>
      <c r="G6" s="345"/>
      <c r="H6" s="708" t="str">
        <f>IF(初期入力!H1=1,初期入力!E5,IF(初期入力!H1=2,初期入力!F5,IF(初期入力!H1=3,初期入力!G5,IF(初期入力!H1=4,初期入力!H5,""))))&amp;""</f>
        <v>沼田工業株式会社</v>
      </c>
      <c r="I6" s="708"/>
      <c r="J6" s="708"/>
      <c r="K6" s="708"/>
      <c r="L6" s="708"/>
      <c r="M6" s="708"/>
      <c r="N6" s="708"/>
      <c r="O6" s="708"/>
      <c r="P6" s="708"/>
      <c r="Q6" s="708"/>
      <c r="R6" s="708"/>
      <c r="S6" s="708"/>
      <c r="T6" s="708"/>
      <c r="U6" s="708"/>
      <c r="V6" s="22"/>
      <c r="W6" s="22"/>
      <c r="X6" s="22"/>
      <c r="Y6" s="22"/>
      <c r="Z6" s="22"/>
      <c r="AA6" s="22"/>
      <c r="AB6" s="22"/>
      <c r="AC6" s="22"/>
      <c r="AD6" s="22"/>
      <c r="AE6" s="22"/>
      <c r="AF6" s="22"/>
      <c r="AG6" s="22"/>
      <c r="AH6" s="22"/>
      <c r="AI6" s="22"/>
      <c r="AJ6" s="22"/>
      <c r="AK6" s="22"/>
      <c r="AL6" s="22"/>
      <c r="AM6" s="22"/>
      <c r="AN6" s="22"/>
      <c r="AO6" s="22"/>
      <c r="AP6" s="22"/>
      <c r="AQ6" s="22"/>
      <c r="AR6" s="39"/>
      <c r="AS6" s="672"/>
      <c r="AT6" s="672"/>
      <c r="AU6" s="672"/>
      <c r="AV6" s="672"/>
      <c r="AW6" s="672"/>
      <c r="AX6" s="98"/>
      <c r="AY6" s="717"/>
      <c r="AZ6" s="708"/>
      <c r="BA6" s="708"/>
      <c r="BB6" s="708"/>
      <c r="BC6" s="708"/>
      <c r="BD6" s="708"/>
      <c r="BE6" s="708"/>
      <c r="BF6" s="708"/>
      <c r="BG6" s="708"/>
      <c r="BH6" s="708"/>
      <c r="BI6" s="708"/>
      <c r="BJ6" s="708"/>
      <c r="BK6" s="708"/>
      <c r="BL6" s="718"/>
      <c r="BM6" s="39"/>
      <c r="BN6" s="672"/>
      <c r="BO6" s="672"/>
      <c r="BP6" s="672"/>
      <c r="BQ6" s="672"/>
      <c r="BR6" s="672"/>
      <c r="BS6" s="98"/>
      <c r="BT6" s="705"/>
      <c r="BU6" s="706"/>
      <c r="BV6" s="706"/>
      <c r="BW6" s="706"/>
      <c r="BX6" s="706"/>
      <c r="BY6" s="706"/>
      <c r="BZ6" s="706"/>
      <c r="CA6" s="706"/>
      <c r="CB6" s="706"/>
      <c r="CC6" s="706"/>
      <c r="CD6" s="706"/>
      <c r="CE6" s="706"/>
      <c r="CF6" s="707"/>
    </row>
    <row r="7" spans="1:87" ht="13.5" customHeight="1">
      <c r="A7" s="22"/>
      <c r="B7" s="687"/>
      <c r="C7" s="687"/>
      <c r="D7" s="687"/>
      <c r="E7" s="687"/>
      <c r="F7" s="687"/>
      <c r="G7" s="345"/>
      <c r="H7" s="709"/>
      <c r="I7" s="709"/>
      <c r="J7" s="709"/>
      <c r="K7" s="709"/>
      <c r="L7" s="709"/>
      <c r="M7" s="709"/>
      <c r="N7" s="709"/>
      <c r="O7" s="709"/>
      <c r="P7" s="709"/>
      <c r="Q7" s="709"/>
      <c r="R7" s="709"/>
      <c r="S7" s="709"/>
      <c r="T7" s="709"/>
      <c r="U7" s="709"/>
      <c r="V7" s="22"/>
      <c r="W7" s="22"/>
      <c r="X7" s="22"/>
      <c r="Y7" s="22"/>
      <c r="Z7" s="22"/>
      <c r="AA7" s="22"/>
      <c r="AB7" s="22"/>
      <c r="AC7" s="22"/>
      <c r="AD7" s="22"/>
      <c r="AE7" s="22"/>
      <c r="AF7" s="22"/>
      <c r="AG7" s="22"/>
      <c r="AH7" s="22"/>
      <c r="AI7" s="22"/>
      <c r="AJ7" s="22"/>
      <c r="AK7" s="22"/>
      <c r="AL7" s="22"/>
      <c r="AM7" s="22"/>
      <c r="AN7" s="22"/>
      <c r="AO7" s="22"/>
      <c r="AP7" s="22"/>
      <c r="AQ7" s="22"/>
      <c r="AR7" s="346"/>
      <c r="AS7" s="674"/>
      <c r="AT7" s="674"/>
      <c r="AU7" s="674"/>
      <c r="AV7" s="674"/>
      <c r="AW7" s="674"/>
      <c r="AX7" s="347"/>
      <c r="AY7" s="689" t="str">
        <f>IF(初期入力!H1=1,初期入力!G6,IF(初期入力!H1=2,初期入力!H6,IF(初期入力!H1=3,初期入力!I6,IF(初期入力!H1=4,"",""))))&amp;""</f>
        <v/>
      </c>
      <c r="AZ7" s="690"/>
      <c r="BA7" s="690"/>
      <c r="BB7" s="690"/>
      <c r="BC7" s="690"/>
      <c r="BD7" s="690"/>
      <c r="BE7" s="690"/>
      <c r="BF7" s="690"/>
      <c r="BG7" s="690"/>
      <c r="BH7" s="690"/>
      <c r="BI7" s="690"/>
      <c r="BJ7" s="690"/>
      <c r="BK7" s="690"/>
      <c r="BL7" s="691"/>
      <c r="BM7" s="346"/>
      <c r="BN7" s="674"/>
      <c r="BO7" s="674"/>
      <c r="BP7" s="674"/>
      <c r="BQ7" s="674"/>
      <c r="BR7" s="674"/>
      <c r="BS7" s="347"/>
      <c r="BT7" s="587"/>
      <c r="BU7" s="588"/>
      <c r="BV7" s="588"/>
      <c r="BW7" s="588"/>
      <c r="BX7" s="588"/>
      <c r="BY7" s="588"/>
      <c r="BZ7" s="588"/>
      <c r="CA7" s="588"/>
      <c r="CB7" s="588"/>
      <c r="CC7" s="588"/>
      <c r="CD7" s="588"/>
      <c r="CE7" s="588"/>
      <c r="CF7" s="589"/>
    </row>
    <row r="8" spans="1:87" ht="13.5" customHeight="1">
      <c r="A8" s="22"/>
      <c r="B8" s="286"/>
      <c r="C8" s="286"/>
      <c r="D8" s="286"/>
      <c r="E8" s="286"/>
      <c r="F8" s="286"/>
      <c r="G8" s="286"/>
      <c r="H8" s="22"/>
      <c r="I8" s="22"/>
      <c r="J8" s="22"/>
      <c r="K8" s="22"/>
      <c r="L8" s="22"/>
      <c r="M8" s="22"/>
      <c r="N8" s="22"/>
      <c r="O8" s="22"/>
      <c r="P8" s="22"/>
      <c r="Q8" s="22"/>
      <c r="R8" s="22"/>
      <c r="S8" s="22"/>
      <c r="T8" s="22"/>
      <c r="U8" s="22"/>
      <c r="V8" s="22"/>
      <c r="W8" s="594" t="s">
        <v>141</v>
      </c>
      <c r="X8" s="594"/>
      <c r="Y8" s="594"/>
      <c r="Z8" s="594"/>
      <c r="AA8" s="594"/>
      <c r="AB8" s="594"/>
      <c r="AC8" s="594"/>
      <c r="AD8" s="594"/>
      <c r="AE8" s="594"/>
      <c r="AF8" s="22"/>
      <c r="AG8" s="22"/>
      <c r="AH8" s="22"/>
      <c r="AI8" s="22"/>
      <c r="AJ8" s="22"/>
      <c r="AK8" s="22"/>
      <c r="AL8" s="22"/>
      <c r="AM8" s="22"/>
      <c r="AN8" s="22"/>
      <c r="AO8" s="22"/>
      <c r="AP8" s="22"/>
      <c r="AQ8" s="22"/>
      <c r="AR8" s="239"/>
      <c r="AS8" s="686" t="s">
        <v>142</v>
      </c>
      <c r="AT8" s="686"/>
      <c r="AU8" s="686"/>
      <c r="AV8" s="686"/>
      <c r="AW8" s="686"/>
      <c r="AX8" s="209"/>
      <c r="AY8" s="682" t="str">
        <f>IF(初期入力!H1=1,初期入力!G8,IF(初期入力!H1=2,初期入力!H8,IF(初期入力!H1=3,初期入力!I8,IF(初期入力!H1=4,"",""))))&amp;""</f>
        <v/>
      </c>
      <c r="AZ8" s="683"/>
      <c r="BA8" s="683"/>
      <c r="BB8" s="683"/>
      <c r="BC8" s="683"/>
      <c r="BD8" s="678" t="str">
        <f>IF(初期入力!H1=1,初期入力!G9,IF(初期入力!H1=2,初期入力!H9,IF(初期入力!H1=3,初期入力!I9,IF(初期入力!H1=4,"",""))))&amp;""</f>
        <v/>
      </c>
      <c r="BE8" s="678"/>
      <c r="BF8" s="678"/>
      <c r="BG8" s="678"/>
      <c r="BH8" s="678"/>
      <c r="BI8" s="678"/>
      <c r="BJ8" s="678"/>
      <c r="BK8" s="678"/>
      <c r="BL8" s="678"/>
      <c r="BM8" s="679"/>
      <c r="BN8" s="679"/>
      <c r="BO8" s="679"/>
      <c r="BP8" s="679"/>
      <c r="BQ8" s="679"/>
      <c r="BR8" s="679"/>
      <c r="BS8" s="679"/>
      <c r="BT8" s="678"/>
      <c r="BU8" s="678"/>
      <c r="BV8" s="678"/>
      <c r="BW8" s="678"/>
      <c r="BX8" s="678"/>
      <c r="BY8" s="678"/>
      <c r="BZ8" s="678"/>
      <c r="CA8" s="678"/>
      <c r="CB8" s="678"/>
      <c r="CC8" s="678"/>
      <c r="CD8" s="678"/>
      <c r="CE8" s="678"/>
      <c r="CF8" s="680"/>
    </row>
    <row r="9" spans="1:87" ht="13.5" customHeight="1">
      <c r="A9" s="22"/>
      <c r="B9" s="671" t="s">
        <v>1122</v>
      </c>
      <c r="C9" s="671"/>
      <c r="D9" s="671"/>
      <c r="E9" s="671"/>
      <c r="F9" s="671"/>
      <c r="G9" s="286"/>
      <c r="H9" s="632" t="str">
        <f>IF(初期入力!H1=1,初期入力!E33,IF(初期入力!H1=2,初期入力!F33,IF(初期入力!H1=3,初期入力!G33,IF(初期入力!H1=4,初期入力!H33,""))))&amp;""</f>
        <v/>
      </c>
      <c r="I9" s="632"/>
      <c r="J9" s="632"/>
      <c r="K9" s="632"/>
      <c r="L9" s="632"/>
      <c r="M9" s="632"/>
      <c r="N9" s="632"/>
      <c r="O9" s="632"/>
      <c r="P9" s="632"/>
      <c r="Q9" s="632"/>
      <c r="R9" s="632"/>
      <c r="S9" s="632"/>
      <c r="T9" s="753" t="s">
        <v>957</v>
      </c>
      <c r="U9" s="753"/>
      <c r="V9" s="22"/>
      <c r="W9" s="22"/>
      <c r="X9" s="22"/>
      <c r="Y9" s="22"/>
      <c r="Z9" s="22"/>
      <c r="AA9" s="22"/>
      <c r="AB9" s="22"/>
      <c r="AC9" s="60"/>
      <c r="AD9" s="22"/>
      <c r="AE9" s="22"/>
      <c r="AF9" s="22"/>
      <c r="AG9" s="22"/>
      <c r="AH9" s="22"/>
      <c r="AI9" s="22"/>
      <c r="AJ9" s="22"/>
      <c r="AK9" s="22"/>
      <c r="AL9" s="22"/>
      <c r="AM9" s="22"/>
      <c r="AN9" s="22"/>
      <c r="AO9" s="22"/>
      <c r="AP9" s="22"/>
      <c r="AQ9" s="22"/>
      <c r="AR9" s="39"/>
      <c r="AS9" s="687"/>
      <c r="AT9" s="687"/>
      <c r="AU9" s="687"/>
      <c r="AV9" s="687"/>
      <c r="AW9" s="687"/>
      <c r="AX9" s="98"/>
      <c r="AY9" s="684"/>
      <c r="AZ9" s="685"/>
      <c r="BA9" s="685"/>
      <c r="BB9" s="685"/>
      <c r="BC9" s="685"/>
      <c r="BD9" s="679"/>
      <c r="BE9" s="679"/>
      <c r="BF9" s="679"/>
      <c r="BG9" s="679"/>
      <c r="BH9" s="679"/>
      <c r="BI9" s="679"/>
      <c r="BJ9" s="679"/>
      <c r="BK9" s="679"/>
      <c r="BL9" s="679"/>
      <c r="BM9" s="679"/>
      <c r="BN9" s="679"/>
      <c r="BO9" s="679"/>
      <c r="BP9" s="679"/>
      <c r="BQ9" s="679"/>
      <c r="BR9" s="679"/>
      <c r="BS9" s="679"/>
      <c r="BT9" s="679"/>
      <c r="BU9" s="679"/>
      <c r="BV9" s="679"/>
      <c r="BW9" s="679"/>
      <c r="BX9" s="679"/>
      <c r="BY9" s="679"/>
      <c r="BZ9" s="679"/>
      <c r="CA9" s="679"/>
      <c r="CB9" s="679"/>
      <c r="CC9" s="679"/>
      <c r="CD9" s="679"/>
      <c r="CE9" s="679"/>
      <c r="CF9" s="681"/>
    </row>
    <row r="10" spans="1:87" ht="13.5">
      <c r="A10" s="22"/>
      <c r="B10" s="671"/>
      <c r="C10" s="671"/>
      <c r="D10" s="671"/>
      <c r="E10" s="671"/>
      <c r="F10" s="671"/>
      <c r="G10" s="22"/>
      <c r="H10" s="752"/>
      <c r="I10" s="752"/>
      <c r="J10" s="752"/>
      <c r="K10" s="752"/>
      <c r="L10" s="752"/>
      <c r="M10" s="752"/>
      <c r="N10" s="752"/>
      <c r="O10" s="752"/>
      <c r="P10" s="752"/>
      <c r="Q10" s="752"/>
      <c r="R10" s="752"/>
      <c r="S10" s="752"/>
      <c r="T10" s="753"/>
      <c r="U10" s="753"/>
      <c r="V10" s="22"/>
      <c r="W10" s="22"/>
      <c r="X10" s="672" t="s">
        <v>93</v>
      </c>
      <c r="Y10" s="672"/>
      <c r="Z10" s="672"/>
      <c r="AA10" s="672"/>
      <c r="AB10" s="22"/>
      <c r="AC10" s="96" t="s">
        <v>81</v>
      </c>
      <c r="AD10" s="692" t="str">
        <f>IF(初期入力!H1=1,初期入力!F8,IF(初期入力!H1=2,初期入力!G8,IF(初期入力!H1=3,初期入力!H8,IF(初期入力!H1=4,初期入力!I8,""))))&amp;""</f>
        <v/>
      </c>
      <c r="AE10" s="692"/>
      <c r="AF10" s="692"/>
      <c r="AG10" s="692"/>
      <c r="AH10" s="692"/>
      <c r="AI10" s="96"/>
      <c r="AJ10" s="96"/>
      <c r="AK10" s="96"/>
      <c r="AL10" s="96"/>
      <c r="AM10" s="96"/>
      <c r="AN10" s="96"/>
      <c r="AO10" s="96"/>
      <c r="AP10" s="22"/>
      <c r="AQ10" s="22"/>
      <c r="AR10" s="346"/>
      <c r="AS10" s="688"/>
      <c r="AT10" s="688"/>
      <c r="AU10" s="688"/>
      <c r="AV10" s="688"/>
      <c r="AW10" s="688"/>
      <c r="AX10" s="347"/>
      <c r="AY10" s="675" t="str">
        <f>IF(初期入力!H1=1,初期入力!G10,IF(初期入力!H1=2,初期入力!H10,IF(初期入力!H1=3,初期入力!I10,IF(初期入力!H1=4,"",""))))&amp;""</f>
        <v/>
      </c>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7"/>
    </row>
    <row r="11" spans="1:87" ht="14.25" customHeight="1">
      <c r="A11" s="22"/>
      <c r="B11" s="53"/>
      <c r="C11" s="286"/>
      <c r="D11" s="286"/>
      <c r="E11" s="286"/>
      <c r="F11" s="286"/>
      <c r="G11" s="286"/>
      <c r="H11" s="22"/>
      <c r="I11" s="22"/>
      <c r="J11" s="22"/>
      <c r="K11" s="22"/>
      <c r="L11" s="22"/>
      <c r="M11" s="22"/>
      <c r="N11" s="22"/>
      <c r="O11" s="22"/>
      <c r="P11" s="22"/>
      <c r="Q11" s="22"/>
      <c r="R11" s="22"/>
      <c r="S11" s="22"/>
      <c r="T11" s="22"/>
      <c r="U11" s="22"/>
      <c r="V11" s="22"/>
      <c r="W11" s="22"/>
      <c r="X11" s="22"/>
      <c r="Y11" s="22"/>
      <c r="Z11" s="22"/>
      <c r="AA11" s="22"/>
      <c r="AB11" s="22"/>
      <c r="AC11" s="693" t="str">
        <f>IF(初期入力!H1=1,初期入力!F9,IF(初期入力!H1=2,初期入力!G9,IF(初期入力!H1=3,初期入力!H9,IF(初期入力!H1=4,初期入力!I9,""))))&amp;""</f>
        <v/>
      </c>
      <c r="AD11" s="693"/>
      <c r="AE11" s="693"/>
      <c r="AF11" s="693"/>
      <c r="AG11" s="693"/>
      <c r="AH11" s="693"/>
      <c r="AI11" s="693"/>
      <c r="AJ11" s="693"/>
      <c r="AK11" s="693"/>
      <c r="AL11" s="693"/>
      <c r="AM11" s="693"/>
      <c r="AN11" s="693"/>
      <c r="AO11" s="693"/>
      <c r="AP11" s="22"/>
      <c r="AQ11" s="22"/>
      <c r="AR11" s="239"/>
      <c r="AS11" s="719" t="s">
        <v>98</v>
      </c>
      <c r="AT11" s="719"/>
      <c r="AU11" s="719"/>
      <c r="AV11" s="719"/>
      <c r="AW11" s="719"/>
      <c r="AX11" s="209"/>
      <c r="AY11" s="239"/>
      <c r="AZ11" s="695" t="str">
        <f>IF(AY5="","",初期入力!B1)&amp;""</f>
        <v/>
      </c>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5"/>
      <c r="CD11" s="695"/>
      <c r="CE11" s="695"/>
      <c r="CF11" s="696"/>
    </row>
    <row r="12" spans="1:87" ht="14.25" customHeight="1">
      <c r="A12" s="22"/>
      <c r="B12" s="53"/>
      <c r="C12" s="286"/>
      <c r="D12" s="286"/>
      <c r="E12" s="286"/>
      <c r="F12" s="286"/>
      <c r="G12" s="286"/>
      <c r="H12" s="22"/>
      <c r="I12" s="22"/>
      <c r="J12" s="22"/>
      <c r="K12" s="22"/>
      <c r="L12" s="22"/>
      <c r="M12" s="22"/>
      <c r="N12" s="22"/>
      <c r="O12" s="22"/>
      <c r="P12" s="22"/>
      <c r="Q12" s="22"/>
      <c r="R12" s="22"/>
      <c r="S12" s="22"/>
      <c r="T12" s="22"/>
      <c r="U12" s="22"/>
      <c r="V12" s="22"/>
      <c r="W12" s="22"/>
      <c r="X12" s="22"/>
      <c r="Y12" s="22"/>
      <c r="Z12" s="22"/>
      <c r="AA12" s="22"/>
      <c r="AB12" s="22"/>
      <c r="AC12" s="694"/>
      <c r="AD12" s="694"/>
      <c r="AE12" s="694"/>
      <c r="AF12" s="694"/>
      <c r="AG12" s="694"/>
      <c r="AH12" s="694"/>
      <c r="AI12" s="694"/>
      <c r="AJ12" s="694"/>
      <c r="AK12" s="694"/>
      <c r="AL12" s="694"/>
      <c r="AM12" s="694"/>
      <c r="AN12" s="694"/>
      <c r="AO12" s="694"/>
      <c r="AP12" s="60"/>
      <c r="AQ12" s="22"/>
      <c r="AR12" s="39"/>
      <c r="AS12" s="671"/>
      <c r="AT12" s="671"/>
      <c r="AU12" s="671"/>
      <c r="AV12" s="671"/>
      <c r="AW12" s="671"/>
      <c r="AX12" s="98"/>
      <c r="AY12" s="39"/>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98"/>
    </row>
    <row r="13" spans="1:87" ht="14.25" customHeight="1">
      <c r="A13" s="239"/>
      <c r="B13" s="673" t="s">
        <v>1047</v>
      </c>
      <c r="C13" s="673"/>
      <c r="D13" s="673"/>
      <c r="E13" s="673"/>
      <c r="F13" s="673"/>
      <c r="G13" s="348"/>
      <c r="H13" s="714" t="str">
        <f>初期入力!E5&amp;""</f>
        <v>沼田工業株式会社</v>
      </c>
      <c r="I13" s="715"/>
      <c r="J13" s="715"/>
      <c r="K13" s="715"/>
      <c r="L13" s="715"/>
      <c r="M13" s="715"/>
      <c r="N13" s="715"/>
      <c r="O13" s="715"/>
      <c r="P13" s="715"/>
      <c r="Q13" s="715"/>
      <c r="R13" s="715"/>
      <c r="S13" s="715"/>
      <c r="T13" s="715"/>
      <c r="U13" s="716"/>
      <c r="V13" s="22"/>
      <c r="W13" s="22"/>
      <c r="X13" s="22"/>
      <c r="Y13" s="22"/>
      <c r="Z13" s="22"/>
      <c r="AA13" s="22"/>
      <c r="AB13" s="22"/>
      <c r="AC13" s="96" t="s">
        <v>42</v>
      </c>
      <c r="AD13" s="350"/>
      <c r="AE13" s="692" t="str">
        <f>IF(初期入力!H1=1,初期入力!F10,IF(初期入力!H1=2,初期入力!G10,IF(初期入力!H1=3,初期入力!H10,IF(初期入力!H1=4,初期入力!I10,""))))&amp;""</f>
        <v/>
      </c>
      <c r="AF13" s="692"/>
      <c r="AG13" s="692"/>
      <c r="AH13" s="692"/>
      <c r="AI13" s="692"/>
      <c r="AJ13" s="692"/>
      <c r="AK13" s="692"/>
      <c r="AL13" s="692"/>
      <c r="AM13" s="692"/>
      <c r="AN13" s="692"/>
      <c r="AO13" s="692"/>
      <c r="AP13" s="22"/>
      <c r="AQ13" s="22"/>
      <c r="AR13" s="39"/>
      <c r="AS13" s="671"/>
      <c r="AT13" s="671"/>
      <c r="AU13" s="671"/>
      <c r="AV13" s="671"/>
      <c r="AW13" s="671"/>
      <c r="AX13" s="98"/>
      <c r="AY13" s="39"/>
      <c r="AZ13" s="22"/>
      <c r="BA13" s="747" t="str">
        <f>IF(初期入力!H1=1,初期入力!G52,IF(初期入力!H1=2,初期入力!H52,IF(初期入力!H1=3,初期入力!I52,IF(初期入力!H1=4,"",""))))&amp;""</f>
        <v/>
      </c>
      <c r="BB13" s="747"/>
      <c r="BC13" s="747"/>
      <c r="BD13" s="747"/>
      <c r="BE13" s="747"/>
      <c r="BF13" s="747"/>
      <c r="BG13" s="747"/>
      <c r="BH13" s="747"/>
      <c r="BI13" s="747"/>
      <c r="BJ13" s="747"/>
      <c r="BK13" s="747"/>
      <c r="BL13" s="747"/>
      <c r="BM13" s="747"/>
      <c r="BN13" s="747"/>
      <c r="BO13" s="747"/>
      <c r="BP13" s="747"/>
      <c r="BQ13" s="747"/>
      <c r="BR13" s="747"/>
      <c r="BS13" s="747"/>
      <c r="BT13" s="747"/>
      <c r="BU13" s="747"/>
      <c r="BV13" s="747"/>
      <c r="BW13" s="747"/>
      <c r="BX13" s="747"/>
      <c r="BY13" s="747"/>
      <c r="BZ13" s="747"/>
      <c r="CA13" s="747"/>
      <c r="CB13" s="747"/>
      <c r="CC13" s="747"/>
      <c r="CD13" s="747"/>
      <c r="CE13" s="747"/>
      <c r="CF13" s="748"/>
    </row>
    <row r="14" spans="1:87" ht="14.25" customHeight="1">
      <c r="A14" s="39"/>
      <c r="B14" s="672"/>
      <c r="C14" s="672"/>
      <c r="D14" s="672"/>
      <c r="E14" s="672"/>
      <c r="F14" s="672"/>
      <c r="G14" s="349"/>
      <c r="H14" s="717"/>
      <c r="I14" s="708"/>
      <c r="J14" s="708"/>
      <c r="K14" s="708"/>
      <c r="L14" s="708"/>
      <c r="M14" s="708"/>
      <c r="N14" s="708"/>
      <c r="O14" s="708"/>
      <c r="P14" s="708"/>
      <c r="Q14" s="708"/>
      <c r="R14" s="708"/>
      <c r="S14" s="708"/>
      <c r="T14" s="708"/>
      <c r="U14" s="718"/>
      <c r="V14" s="22"/>
      <c r="W14" s="22"/>
      <c r="X14" s="22"/>
      <c r="Y14" s="22"/>
      <c r="Z14" s="22"/>
      <c r="AA14" s="22"/>
      <c r="AB14" s="22"/>
      <c r="AC14" s="512"/>
      <c r="AD14" s="513"/>
      <c r="AE14" s="745"/>
      <c r="AF14" s="745"/>
      <c r="AG14" s="745"/>
      <c r="AH14" s="745"/>
      <c r="AI14" s="745"/>
      <c r="AJ14" s="745"/>
      <c r="AK14" s="745"/>
      <c r="AL14" s="745"/>
      <c r="AM14" s="745"/>
      <c r="AN14" s="745"/>
      <c r="AO14" s="745"/>
      <c r="AP14" s="60"/>
      <c r="AQ14" s="22"/>
      <c r="AR14" s="39"/>
      <c r="AS14" s="746"/>
      <c r="AT14" s="746"/>
      <c r="AU14" s="746"/>
      <c r="AV14" s="746"/>
      <c r="AW14" s="746"/>
      <c r="AX14" s="98"/>
      <c r="AY14" s="354"/>
      <c r="AZ14" s="473"/>
      <c r="BA14" s="749"/>
      <c r="BB14" s="749"/>
      <c r="BC14" s="749"/>
      <c r="BD14" s="749"/>
      <c r="BE14" s="749"/>
      <c r="BF14" s="749"/>
      <c r="BG14" s="749"/>
      <c r="BH14" s="749"/>
      <c r="BI14" s="749"/>
      <c r="BJ14" s="749"/>
      <c r="BK14" s="749"/>
      <c r="BL14" s="749"/>
      <c r="BM14" s="749"/>
      <c r="BN14" s="749"/>
      <c r="BO14" s="749"/>
      <c r="BP14" s="749"/>
      <c r="BQ14" s="749"/>
      <c r="BR14" s="749"/>
      <c r="BS14" s="749"/>
      <c r="BT14" s="749"/>
      <c r="BU14" s="749"/>
      <c r="BV14" s="749"/>
      <c r="BW14" s="749"/>
      <c r="BX14" s="749"/>
      <c r="BY14" s="749"/>
      <c r="BZ14" s="749"/>
      <c r="CA14" s="749"/>
      <c r="CB14" s="749"/>
      <c r="CC14" s="749"/>
      <c r="CD14" s="749"/>
      <c r="CE14" s="749"/>
      <c r="CF14" s="750"/>
      <c r="CI14" s="353"/>
    </row>
    <row r="15" spans="1:87" ht="14.25" customHeight="1">
      <c r="A15" s="39"/>
      <c r="B15" s="672"/>
      <c r="C15" s="672"/>
      <c r="D15" s="672"/>
      <c r="E15" s="672"/>
      <c r="F15" s="672"/>
      <c r="G15" s="349"/>
      <c r="H15" s="717"/>
      <c r="I15" s="708"/>
      <c r="J15" s="708"/>
      <c r="K15" s="708"/>
      <c r="L15" s="708"/>
      <c r="M15" s="708"/>
      <c r="N15" s="708"/>
      <c r="O15" s="708"/>
      <c r="P15" s="708"/>
      <c r="Q15" s="708"/>
      <c r="R15" s="708"/>
      <c r="S15" s="708"/>
      <c r="T15" s="708"/>
      <c r="U15" s="718"/>
      <c r="V15" s="22"/>
      <c r="W15" s="687" t="s">
        <v>1123</v>
      </c>
      <c r="X15" s="687"/>
      <c r="Y15" s="687"/>
      <c r="Z15" s="687"/>
      <c r="AA15" s="687"/>
      <c r="AB15" s="22"/>
      <c r="AC15" s="747" t="str">
        <f>IF(初期入力!H1=1,初期入力!F5,IF(初期入力!H1=2,初期入力!G5,IF(初期入力!H1=3,初期入力!H5,IF(初期入力!H1=4,初期入力!I5,""))))&amp;""</f>
        <v/>
      </c>
      <c r="AD15" s="747"/>
      <c r="AE15" s="747"/>
      <c r="AF15" s="747"/>
      <c r="AG15" s="747"/>
      <c r="AH15" s="747"/>
      <c r="AI15" s="747"/>
      <c r="AJ15" s="747"/>
      <c r="AK15" s="747"/>
      <c r="AL15" s="747"/>
      <c r="AM15" s="747"/>
      <c r="AN15" s="747"/>
      <c r="AO15" s="747"/>
      <c r="AP15" s="22"/>
      <c r="AQ15" s="22"/>
      <c r="AR15" s="239"/>
      <c r="AS15" s="673" t="s">
        <v>100</v>
      </c>
      <c r="AT15" s="673"/>
      <c r="AU15" s="673"/>
      <c r="AV15" s="673"/>
      <c r="AW15" s="673"/>
      <c r="AX15" s="209"/>
      <c r="AY15" s="351"/>
      <c r="AZ15" s="472" t="s">
        <v>60</v>
      </c>
      <c r="BA15" s="473"/>
      <c r="BB15" s="737">
        <f>IF(初期入力!H1=1,初期入力!G50,IF(初期入力!H1=2,初期入力!H50,IF(初期入力!H1=3,初期入力!I50,IF(初期入力!H1=4,"",""))))</f>
        <v>0</v>
      </c>
      <c r="BC15" s="737"/>
      <c r="BD15" s="737"/>
      <c r="BE15" s="737"/>
      <c r="BF15" s="737"/>
      <c r="BG15" s="737"/>
      <c r="BH15" s="737"/>
      <c r="BI15" s="737"/>
      <c r="BJ15" s="737"/>
      <c r="BK15" s="737"/>
      <c r="BL15" s="738"/>
      <c r="BM15" s="39"/>
      <c r="BN15" s="672" t="s">
        <v>101</v>
      </c>
      <c r="BO15" s="672"/>
      <c r="BP15" s="672"/>
      <c r="BQ15" s="672"/>
      <c r="BR15" s="672"/>
      <c r="BS15" s="98"/>
      <c r="BT15" s="731">
        <f>IF(初期入力!H1=1,初期入力!G49,IF(初期入力!H1=2,初期入力!H49,IF(初期入力!H1=3,初期入力!I49,IF(初期入力!H1=4,"",""))))</f>
        <v>0</v>
      </c>
      <c r="BU15" s="732"/>
      <c r="BV15" s="732"/>
      <c r="BW15" s="732"/>
      <c r="BX15" s="732"/>
      <c r="BY15" s="732"/>
      <c r="BZ15" s="732"/>
      <c r="CA15" s="732"/>
      <c r="CB15" s="732"/>
      <c r="CC15" s="732"/>
      <c r="CD15" s="732"/>
      <c r="CE15" s="732"/>
      <c r="CF15" s="733"/>
    </row>
    <row r="16" spans="1:87" ht="14.25" customHeight="1">
      <c r="A16" s="346"/>
      <c r="B16" s="674"/>
      <c r="C16" s="674"/>
      <c r="D16" s="674"/>
      <c r="E16" s="674"/>
      <c r="F16" s="674"/>
      <c r="G16" s="356"/>
      <c r="H16" s="689" t="str">
        <f>初期入力!E6&amp;""</f>
        <v/>
      </c>
      <c r="I16" s="690"/>
      <c r="J16" s="690"/>
      <c r="K16" s="690"/>
      <c r="L16" s="690"/>
      <c r="M16" s="690"/>
      <c r="N16" s="690"/>
      <c r="O16" s="690"/>
      <c r="P16" s="690"/>
      <c r="Q16" s="690"/>
      <c r="R16" s="690"/>
      <c r="S16" s="690"/>
      <c r="T16" s="690"/>
      <c r="U16" s="691"/>
      <c r="V16" s="22"/>
      <c r="W16" s="687"/>
      <c r="X16" s="687"/>
      <c r="Y16" s="687"/>
      <c r="Z16" s="687"/>
      <c r="AA16" s="687"/>
      <c r="AB16" s="22"/>
      <c r="AC16" s="749"/>
      <c r="AD16" s="749"/>
      <c r="AE16" s="749"/>
      <c r="AF16" s="749"/>
      <c r="AG16" s="749"/>
      <c r="AH16" s="749"/>
      <c r="AI16" s="749"/>
      <c r="AJ16" s="749"/>
      <c r="AK16" s="749"/>
      <c r="AL16" s="749"/>
      <c r="AM16" s="749"/>
      <c r="AN16" s="749"/>
      <c r="AO16" s="749"/>
      <c r="AP16" s="22"/>
      <c r="AQ16" s="22"/>
      <c r="AR16" s="39"/>
      <c r="AS16" s="672"/>
      <c r="AT16" s="672"/>
      <c r="AU16" s="672"/>
      <c r="AV16" s="672"/>
      <c r="AW16" s="672"/>
      <c r="AX16" s="98"/>
      <c r="AY16" s="354"/>
      <c r="AZ16" s="473"/>
      <c r="BA16" s="473"/>
      <c r="BB16" s="473"/>
      <c r="BC16" s="473"/>
      <c r="BD16" s="473"/>
      <c r="BE16" s="473"/>
      <c r="BF16" s="473"/>
      <c r="BG16" s="473"/>
      <c r="BH16" s="473"/>
      <c r="BI16" s="473"/>
      <c r="BJ16" s="473"/>
      <c r="BK16" s="473"/>
      <c r="BL16" s="473"/>
      <c r="BM16" s="39"/>
      <c r="BN16" s="672"/>
      <c r="BO16" s="672"/>
      <c r="BP16" s="672"/>
      <c r="BQ16" s="672"/>
      <c r="BR16" s="672"/>
      <c r="BS16" s="98"/>
      <c r="BT16" s="731"/>
      <c r="BU16" s="732"/>
      <c r="BV16" s="732"/>
      <c r="BW16" s="732"/>
      <c r="BX16" s="732"/>
      <c r="BY16" s="732"/>
      <c r="BZ16" s="732"/>
      <c r="CA16" s="732"/>
      <c r="CB16" s="732"/>
      <c r="CC16" s="732"/>
      <c r="CD16" s="732"/>
      <c r="CE16" s="732"/>
      <c r="CF16" s="733"/>
    </row>
    <row r="17" spans="1:84" ht="14.25" customHeight="1">
      <c r="A17" s="286"/>
      <c r="B17" s="286"/>
      <c r="C17" s="286"/>
      <c r="D17" s="286"/>
      <c r="E17" s="286"/>
      <c r="F17" s="286"/>
      <c r="G17" s="286"/>
      <c r="H17" s="286"/>
      <c r="I17" s="286"/>
      <c r="J17" s="286"/>
      <c r="K17" s="286"/>
      <c r="L17" s="286"/>
      <c r="M17" s="286"/>
      <c r="N17" s="286"/>
      <c r="O17" s="286"/>
      <c r="P17" s="286"/>
      <c r="Q17" s="286"/>
      <c r="R17" s="286"/>
      <c r="S17" s="286"/>
      <c r="T17" s="286"/>
      <c r="U17" s="286"/>
      <c r="V17" s="22"/>
      <c r="W17" s="687"/>
      <c r="X17" s="687"/>
      <c r="Y17" s="687"/>
      <c r="Z17" s="687"/>
      <c r="AA17" s="687"/>
      <c r="AB17" s="22"/>
      <c r="AC17" s="754" t="str">
        <f>IF(初期入力!H1=1,初期入力!F6,IF(初期入力!H1=2,初期入力!G6,IF(初期入力!H1=3,初期入力!H6,IF(初期入力!H1=4,初期入力!I6,""))))&amp;""</f>
        <v/>
      </c>
      <c r="AD17" s="754"/>
      <c r="AE17" s="754"/>
      <c r="AF17" s="754"/>
      <c r="AG17" s="754"/>
      <c r="AH17" s="754"/>
      <c r="AI17" s="754"/>
      <c r="AJ17" s="754"/>
      <c r="AK17" s="754"/>
      <c r="AL17" s="754"/>
      <c r="AM17" s="754"/>
      <c r="AN17" s="754"/>
      <c r="AO17" s="754"/>
      <c r="AP17" s="22"/>
      <c r="AQ17" s="22"/>
      <c r="AR17" s="346"/>
      <c r="AS17" s="741"/>
      <c r="AT17" s="741"/>
      <c r="AU17" s="741"/>
      <c r="AV17" s="741"/>
      <c r="AW17" s="741"/>
      <c r="AX17" s="347"/>
      <c r="AY17" s="357"/>
      <c r="AZ17" s="474" t="s">
        <v>136</v>
      </c>
      <c r="BA17" s="474"/>
      <c r="BB17" s="739">
        <f>IF(初期入力!H1=1,初期入力!G51,IF(初期入力!H1=2,初期入力!H51,IF(初期入力!H1=3,初期入力!I51,IF(初期入力!H1=4,"",""))))</f>
        <v>0</v>
      </c>
      <c r="BC17" s="739"/>
      <c r="BD17" s="739"/>
      <c r="BE17" s="739"/>
      <c r="BF17" s="739"/>
      <c r="BG17" s="739"/>
      <c r="BH17" s="739"/>
      <c r="BI17" s="739"/>
      <c r="BJ17" s="739"/>
      <c r="BK17" s="739"/>
      <c r="BL17" s="740"/>
      <c r="BM17" s="346"/>
      <c r="BN17" s="741"/>
      <c r="BO17" s="741"/>
      <c r="BP17" s="741"/>
      <c r="BQ17" s="741"/>
      <c r="BR17" s="741"/>
      <c r="BS17" s="347"/>
      <c r="BT17" s="742"/>
      <c r="BU17" s="743"/>
      <c r="BV17" s="743"/>
      <c r="BW17" s="743"/>
      <c r="BX17" s="743"/>
      <c r="BY17" s="743"/>
      <c r="BZ17" s="743"/>
      <c r="CA17" s="743"/>
      <c r="CB17" s="743"/>
      <c r="CC17" s="743"/>
      <c r="CD17" s="743"/>
      <c r="CE17" s="743"/>
      <c r="CF17" s="744"/>
    </row>
    <row r="18" spans="1:84" ht="13.5">
      <c r="A18" s="286"/>
      <c r="B18" s="53"/>
      <c r="C18" s="286"/>
      <c r="D18" s="286"/>
      <c r="E18" s="286"/>
      <c r="F18" s="286"/>
      <c r="G18" s="286"/>
      <c r="H18" s="22"/>
      <c r="I18" s="22"/>
      <c r="J18" s="22"/>
      <c r="K18" s="22"/>
      <c r="L18" s="22"/>
      <c r="M18" s="22"/>
      <c r="N18" s="22"/>
      <c r="O18" s="22"/>
      <c r="P18" s="22"/>
      <c r="Q18" s="22"/>
      <c r="R18" s="22"/>
      <c r="S18" s="22"/>
      <c r="T18" s="22"/>
      <c r="U18" s="22"/>
      <c r="V18" s="22"/>
      <c r="W18" s="22"/>
      <c r="X18" s="286"/>
      <c r="Y18" s="286"/>
      <c r="Z18" s="286"/>
      <c r="AA18" s="286"/>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row>
    <row r="19" spans="1:84" ht="13.5" customHeight="1">
      <c r="A19" s="22"/>
      <c r="B19" s="53"/>
      <c r="C19" s="286"/>
      <c r="D19" s="286"/>
      <c r="E19" s="286"/>
      <c r="F19" s="286"/>
      <c r="G19" s="286"/>
      <c r="H19" s="22"/>
      <c r="I19" s="22"/>
      <c r="J19" s="22"/>
      <c r="K19" s="22"/>
      <c r="L19" s="22"/>
      <c r="M19" s="22"/>
      <c r="N19" s="22"/>
      <c r="O19" s="22"/>
      <c r="P19" s="22"/>
      <c r="Q19" s="22"/>
      <c r="R19" s="22"/>
      <c r="S19" s="22"/>
      <c r="T19" s="22"/>
      <c r="U19" s="22"/>
      <c r="V19" s="22"/>
      <c r="W19" s="672" t="s">
        <v>143</v>
      </c>
      <c r="X19" s="672"/>
      <c r="Y19" s="672"/>
      <c r="Z19" s="672"/>
      <c r="AA19" s="672"/>
      <c r="AB19" s="22"/>
      <c r="AC19" s="729" t="str">
        <f>IF(初期入力!H1=1,初期入力!F11,IF(初期入力!H1=2,初期入力!G11,IF(初期入力!H1=3,初期入力!H11,IF(初期入力!H1=4,初期入力!I11,""))))&amp;""</f>
        <v/>
      </c>
      <c r="AD19" s="729"/>
      <c r="AE19" s="729"/>
      <c r="AF19" s="729"/>
      <c r="AG19" s="729"/>
      <c r="AH19" s="729"/>
      <c r="AI19" s="729"/>
      <c r="AJ19" s="729"/>
      <c r="AK19" s="729"/>
      <c r="AL19" s="729"/>
      <c r="AM19" s="729"/>
      <c r="AN19" s="730" t="s">
        <v>743</v>
      </c>
      <c r="AO19" s="730"/>
      <c r="AP19" s="359"/>
      <c r="AQ19" s="22"/>
      <c r="AR19" s="239"/>
      <c r="AS19" s="686" t="s">
        <v>94</v>
      </c>
      <c r="AT19" s="686"/>
      <c r="AU19" s="686"/>
      <c r="AV19" s="686"/>
      <c r="AW19" s="686"/>
      <c r="AX19" s="209"/>
      <c r="AY19" s="603" t="s">
        <v>102</v>
      </c>
      <c r="AZ19" s="603"/>
      <c r="BA19" s="603"/>
      <c r="BB19" s="603"/>
      <c r="BC19" s="603"/>
      <c r="BD19" s="603"/>
      <c r="BE19" s="603"/>
      <c r="BF19" s="603"/>
      <c r="BG19" s="603"/>
      <c r="BH19" s="604"/>
      <c r="BI19" s="613" t="s">
        <v>96</v>
      </c>
      <c r="BJ19" s="603"/>
      <c r="BK19" s="603"/>
      <c r="BL19" s="603"/>
      <c r="BM19" s="603"/>
      <c r="BN19" s="603"/>
      <c r="BO19" s="603"/>
      <c r="BP19" s="603"/>
      <c r="BQ19" s="603"/>
      <c r="BR19" s="603"/>
      <c r="BS19" s="603"/>
      <c r="BT19" s="603"/>
      <c r="BU19" s="603"/>
      <c r="BV19" s="604"/>
      <c r="BW19" s="613" t="s">
        <v>97</v>
      </c>
      <c r="BX19" s="603"/>
      <c r="BY19" s="603"/>
      <c r="BZ19" s="603"/>
      <c r="CA19" s="603"/>
      <c r="CB19" s="603"/>
      <c r="CC19" s="603"/>
      <c r="CD19" s="603"/>
      <c r="CE19" s="603"/>
      <c r="CF19" s="604"/>
    </row>
    <row r="20" spans="1:84" ht="14.25">
      <c r="A20" s="22"/>
      <c r="B20" s="751" t="s">
        <v>144</v>
      </c>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360"/>
      <c r="AQ20" s="22"/>
      <c r="AR20" s="39"/>
      <c r="AS20" s="687"/>
      <c r="AT20" s="687"/>
      <c r="AU20" s="687"/>
      <c r="AV20" s="687"/>
      <c r="AW20" s="687"/>
      <c r="AX20" s="98"/>
      <c r="AY20" s="605"/>
      <c r="AZ20" s="605"/>
      <c r="BA20" s="605"/>
      <c r="BB20" s="605"/>
      <c r="BC20" s="605"/>
      <c r="BD20" s="605"/>
      <c r="BE20" s="605"/>
      <c r="BF20" s="605"/>
      <c r="BG20" s="605"/>
      <c r="BH20" s="606"/>
      <c r="BI20" s="615"/>
      <c r="BJ20" s="605"/>
      <c r="BK20" s="605"/>
      <c r="BL20" s="605"/>
      <c r="BM20" s="605"/>
      <c r="BN20" s="605"/>
      <c r="BO20" s="605"/>
      <c r="BP20" s="605"/>
      <c r="BQ20" s="605"/>
      <c r="BR20" s="605"/>
      <c r="BS20" s="605"/>
      <c r="BT20" s="605"/>
      <c r="BU20" s="605"/>
      <c r="BV20" s="606"/>
      <c r="BW20" s="615"/>
      <c r="BX20" s="605"/>
      <c r="BY20" s="605"/>
      <c r="BZ20" s="605"/>
      <c r="CA20" s="605"/>
      <c r="CB20" s="605"/>
      <c r="CC20" s="605"/>
      <c r="CD20" s="605"/>
      <c r="CE20" s="605"/>
      <c r="CF20" s="606"/>
    </row>
    <row r="21" spans="1:84" ht="14.25">
      <c r="A21" s="96"/>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360"/>
      <c r="AQ21" s="22"/>
      <c r="AR21" s="39"/>
      <c r="AS21" s="687"/>
      <c r="AT21" s="687"/>
      <c r="AU21" s="687"/>
      <c r="AV21" s="687"/>
      <c r="AW21" s="687"/>
      <c r="AX21" s="98"/>
      <c r="AY21" s="585" t="str">
        <f>IF(初期入力!H1=1,初期入力!G12,IF(初期入力!H1=2,初期入力!H12,IF(初期入力!H1=3,初期入力!I12,IF(初期入力!H1=4,"",""))))&amp;""</f>
        <v/>
      </c>
      <c r="AZ21" s="585"/>
      <c r="BA21" s="585"/>
      <c r="BB21" s="585"/>
      <c r="BC21" s="585"/>
      <c r="BD21" s="585"/>
      <c r="BE21" s="585"/>
      <c r="BF21" s="603" t="s">
        <v>151</v>
      </c>
      <c r="BG21" s="603"/>
      <c r="BH21" s="604"/>
      <c r="BI21" s="584" t="str">
        <f>IF(初期入力!H1=1,初期入力!G13,IF(初期入力!H1=2,初期入力!H13,IF(初期入力!H1=3,初期入力!I13,IF(初期入力!H1=4,"",""))))&amp;""</f>
        <v/>
      </c>
      <c r="BJ21" s="585"/>
      <c r="BK21" s="585"/>
      <c r="BL21" s="585" t="str">
        <f>IF(初期入力!H1=1,初期入力!G14,IF(初期入力!H1=2,初期入力!H14,IF(初期入力!H1=3,初期入力!I14,IF(初期入力!H1=4,"",""))))&amp;""</f>
        <v/>
      </c>
      <c r="BM21" s="585"/>
      <c r="BN21" s="585"/>
      <c r="BO21" s="603" t="s">
        <v>148</v>
      </c>
      <c r="BP21" s="603"/>
      <c r="BQ21" s="585" t="str">
        <f>IF(初期入力!H1=1,初期入力!G15,IF(初期入力!H1=2,初期入力!H15,IF(初期入力!H1=3,初期入力!I15,IF(初期入力!H1=4,"",""))))&amp;""</f>
        <v/>
      </c>
      <c r="BR21" s="585"/>
      <c r="BS21" s="585"/>
      <c r="BT21" s="585"/>
      <c r="BU21" s="603" t="s">
        <v>149</v>
      </c>
      <c r="BV21" s="604"/>
      <c r="BW21" s="721">
        <f>IF(初期入力!H1=1,初期入力!G16,IF(初期入力!H1=2,初期入力!H16,IF(初期入力!H1=3,初期入力!I16,IF(初期入力!H1=4,"",""))))</f>
        <v>0</v>
      </c>
      <c r="BX21" s="722"/>
      <c r="BY21" s="722"/>
      <c r="BZ21" s="722"/>
      <c r="CA21" s="722"/>
      <c r="CB21" s="722"/>
      <c r="CC21" s="722"/>
      <c r="CD21" s="722"/>
      <c r="CE21" s="722"/>
      <c r="CF21" s="723"/>
    </row>
    <row r="22" spans="1:84" ht="13.5">
      <c r="A22" s="239"/>
      <c r="B22" s="719" t="s">
        <v>98</v>
      </c>
      <c r="C22" s="719"/>
      <c r="D22" s="719"/>
      <c r="E22" s="719"/>
      <c r="F22" s="719"/>
      <c r="G22" s="209"/>
      <c r="H22" s="239"/>
      <c r="I22" s="695" t="str">
        <f>初期入力!B1&amp;""</f>
        <v>現場</v>
      </c>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6"/>
      <c r="AP22" s="22"/>
      <c r="AQ22" s="22"/>
      <c r="AR22" s="39"/>
      <c r="AS22" s="687"/>
      <c r="AT22" s="687"/>
      <c r="AU22" s="687"/>
      <c r="AV22" s="687"/>
      <c r="AW22" s="687"/>
      <c r="AX22" s="98"/>
      <c r="AY22" s="588"/>
      <c r="AZ22" s="588"/>
      <c r="BA22" s="588"/>
      <c r="BB22" s="588"/>
      <c r="BC22" s="588"/>
      <c r="BD22" s="588"/>
      <c r="BE22" s="588"/>
      <c r="BF22" s="605"/>
      <c r="BG22" s="605"/>
      <c r="BH22" s="606"/>
      <c r="BI22" s="587"/>
      <c r="BJ22" s="588"/>
      <c r="BK22" s="588"/>
      <c r="BL22" s="588"/>
      <c r="BM22" s="588"/>
      <c r="BN22" s="588"/>
      <c r="BO22" s="605"/>
      <c r="BP22" s="605"/>
      <c r="BQ22" s="588"/>
      <c r="BR22" s="588"/>
      <c r="BS22" s="588"/>
      <c r="BT22" s="588"/>
      <c r="BU22" s="605"/>
      <c r="BV22" s="606"/>
      <c r="BW22" s="724"/>
      <c r="BX22" s="725"/>
      <c r="BY22" s="725"/>
      <c r="BZ22" s="725"/>
      <c r="CA22" s="725"/>
      <c r="CB22" s="725"/>
      <c r="CC22" s="725"/>
      <c r="CD22" s="725"/>
      <c r="CE22" s="725"/>
      <c r="CF22" s="726"/>
    </row>
    <row r="23" spans="1:84" ht="13.5">
      <c r="A23" s="39"/>
      <c r="B23" s="671"/>
      <c r="C23" s="671"/>
      <c r="D23" s="671"/>
      <c r="E23" s="671"/>
      <c r="F23" s="671"/>
      <c r="G23" s="98"/>
      <c r="H23" s="39"/>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98"/>
      <c r="AP23" s="22"/>
      <c r="AQ23" s="22"/>
      <c r="AR23" s="39"/>
      <c r="AS23" s="687"/>
      <c r="AT23" s="687"/>
      <c r="AU23" s="687"/>
      <c r="AV23" s="687"/>
      <c r="AW23" s="687"/>
      <c r="AX23" s="98"/>
      <c r="AY23" s="585" t="str">
        <f>IF(初期入力!H1=1,初期入力!G17,IF(初期入力!H1=2,初期入力!H17,IF(初期入力!H1=3,初期入力!I17,IF(初期入力!H1=4,"",""))))&amp;""</f>
        <v/>
      </c>
      <c r="AZ23" s="585"/>
      <c r="BA23" s="585"/>
      <c r="BB23" s="585"/>
      <c r="BC23" s="585"/>
      <c r="BD23" s="585"/>
      <c r="BE23" s="585"/>
      <c r="BF23" s="603" t="s">
        <v>151</v>
      </c>
      <c r="BG23" s="603"/>
      <c r="BH23" s="604"/>
      <c r="BI23" s="584" t="str">
        <f>IF(初期入力!H1=1,初期入力!G18,IF(初期入力!H1=2,初期入力!H18,IF(初期入力!H1=3,初期入力!I18,IF(初期入力!H1=4,"",""))))&amp;""</f>
        <v/>
      </c>
      <c r="BJ23" s="585"/>
      <c r="BK23" s="585"/>
      <c r="BL23" s="585" t="str">
        <f>IF(初期入力!H1=1,初期入力!G19,IF(初期入力!H1=2,初期入力!H19,IF(初期入力!H1=3,初期入力!I19,IF(初期入力!H1=4,"",""))))&amp;""</f>
        <v/>
      </c>
      <c r="BM23" s="585"/>
      <c r="BN23" s="585"/>
      <c r="BO23" s="603" t="s">
        <v>148</v>
      </c>
      <c r="BP23" s="603"/>
      <c r="BQ23" s="585" t="str">
        <f>IF(初期入力!H1=1,初期入力!G20,IF(初期入力!H1=2,初期入力!H20,IF(初期入力!H1=3,初期入力!I20,IF(初期入力!H1=4,"",""))))&amp;""</f>
        <v/>
      </c>
      <c r="BR23" s="585"/>
      <c r="BS23" s="585"/>
      <c r="BT23" s="585"/>
      <c r="BU23" s="603" t="s">
        <v>149</v>
      </c>
      <c r="BV23" s="604"/>
      <c r="BW23" s="721">
        <f>IF(初期入力!H1=1,初期入力!G21,IF(初期入力!H1=2,初期入力!H21,IF(初期入力!H1=3,初期入力!I21,IF(初期入力!H1=4,"",""))))</f>
        <v>0</v>
      </c>
      <c r="BX23" s="722"/>
      <c r="BY23" s="722"/>
      <c r="BZ23" s="722"/>
      <c r="CA23" s="722"/>
      <c r="CB23" s="722"/>
      <c r="CC23" s="722"/>
      <c r="CD23" s="722"/>
      <c r="CE23" s="722"/>
      <c r="CF23" s="723"/>
    </row>
    <row r="24" spans="1:84" ht="13.5">
      <c r="A24" s="346"/>
      <c r="B24" s="720"/>
      <c r="C24" s="720"/>
      <c r="D24" s="720"/>
      <c r="E24" s="720"/>
      <c r="F24" s="720"/>
      <c r="G24" s="347"/>
      <c r="H24" s="346"/>
      <c r="I24" s="96"/>
      <c r="J24" s="692" t="str">
        <f>IF(初期入力!H1=1,初期入力!F52,IF(初期入力!H1=2,初期入力!G52,IF(初期入力!H1=3,初期入力!H52,IF(初期入力!H1=4,初期入力!I52,""))))&amp;""</f>
        <v/>
      </c>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7"/>
      <c r="AP24" s="22"/>
      <c r="AQ24" s="22"/>
      <c r="AR24" s="346"/>
      <c r="AS24" s="688"/>
      <c r="AT24" s="688"/>
      <c r="AU24" s="688"/>
      <c r="AV24" s="688"/>
      <c r="AW24" s="688"/>
      <c r="AX24" s="347"/>
      <c r="AY24" s="588"/>
      <c r="AZ24" s="588"/>
      <c r="BA24" s="588"/>
      <c r="BB24" s="588"/>
      <c r="BC24" s="588"/>
      <c r="BD24" s="588"/>
      <c r="BE24" s="588"/>
      <c r="BF24" s="605"/>
      <c r="BG24" s="605"/>
      <c r="BH24" s="606"/>
      <c r="BI24" s="587"/>
      <c r="BJ24" s="588"/>
      <c r="BK24" s="588"/>
      <c r="BL24" s="588"/>
      <c r="BM24" s="588"/>
      <c r="BN24" s="588"/>
      <c r="BO24" s="605"/>
      <c r="BP24" s="605"/>
      <c r="BQ24" s="588"/>
      <c r="BR24" s="588"/>
      <c r="BS24" s="588"/>
      <c r="BT24" s="588"/>
      <c r="BU24" s="605"/>
      <c r="BV24" s="606"/>
      <c r="BW24" s="724"/>
      <c r="BX24" s="725"/>
      <c r="BY24" s="725"/>
      <c r="BZ24" s="725"/>
      <c r="CA24" s="725"/>
      <c r="CB24" s="725"/>
      <c r="CC24" s="725"/>
      <c r="CD24" s="725"/>
      <c r="CE24" s="725"/>
      <c r="CF24" s="726"/>
    </row>
    <row r="25" spans="1:84" ht="13.5" customHeight="1">
      <c r="A25" s="239"/>
      <c r="B25" s="673" t="s">
        <v>100</v>
      </c>
      <c r="C25" s="673"/>
      <c r="D25" s="673"/>
      <c r="E25" s="673"/>
      <c r="F25" s="673"/>
      <c r="G25" s="209"/>
      <c r="H25" s="351" t="s">
        <v>150</v>
      </c>
      <c r="I25" s="472" t="s">
        <v>60</v>
      </c>
      <c r="J25" s="352"/>
      <c r="K25" s="698">
        <f>IF(初期入力!H1=1,初期入力!F50,IF(初期入力!H1=2,初期入力!G50,IF(初期入力!H1=3,初期入力!H50,IF(初期入力!H1=4,初期入力!I50,""))))</f>
        <v>0</v>
      </c>
      <c r="L25" s="698"/>
      <c r="M25" s="698"/>
      <c r="N25" s="698"/>
      <c r="O25" s="698"/>
      <c r="P25" s="698"/>
      <c r="Q25" s="698"/>
      <c r="R25" s="698"/>
      <c r="S25" s="698"/>
      <c r="T25" s="698"/>
      <c r="U25" s="699"/>
      <c r="V25" s="361"/>
      <c r="W25" s="686" t="s">
        <v>145</v>
      </c>
      <c r="X25" s="686"/>
      <c r="Y25" s="686"/>
      <c r="Z25" s="686"/>
      <c r="AA25" s="686"/>
      <c r="AB25" s="209"/>
      <c r="AC25" s="607">
        <f>IF(初期入力!H1=1,初期入力!F49,IF(初期入力!H1=2,初期入力!G49,IF(初期入力!H1=3,初期入力!H49,IF(初期入力!H1=4,初期入力!I49,""))))</f>
        <v>0</v>
      </c>
      <c r="AD25" s="608"/>
      <c r="AE25" s="608"/>
      <c r="AF25" s="608"/>
      <c r="AG25" s="608"/>
      <c r="AH25" s="608"/>
      <c r="AI25" s="608"/>
      <c r="AJ25" s="608"/>
      <c r="AK25" s="608"/>
      <c r="AL25" s="608"/>
      <c r="AM25" s="608"/>
      <c r="AN25" s="608"/>
      <c r="AO25" s="609"/>
      <c r="AP25" s="288"/>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row>
    <row r="26" spans="1:84" ht="13.5">
      <c r="A26" s="39"/>
      <c r="B26" s="672"/>
      <c r="C26" s="672"/>
      <c r="D26" s="672"/>
      <c r="E26" s="672"/>
      <c r="F26" s="672"/>
      <c r="G26" s="98"/>
      <c r="H26" s="354"/>
      <c r="I26" s="473"/>
      <c r="J26" s="355"/>
      <c r="K26" s="355"/>
      <c r="L26" s="355"/>
      <c r="M26" s="355"/>
      <c r="N26" s="355"/>
      <c r="O26" s="355"/>
      <c r="P26" s="355"/>
      <c r="Q26" s="355"/>
      <c r="R26" s="355"/>
      <c r="S26" s="355"/>
      <c r="T26" s="355"/>
      <c r="U26" s="362"/>
      <c r="V26" s="363"/>
      <c r="W26" s="687"/>
      <c r="X26" s="687"/>
      <c r="Y26" s="687"/>
      <c r="Z26" s="687"/>
      <c r="AA26" s="687"/>
      <c r="AB26" s="98"/>
      <c r="AC26" s="731"/>
      <c r="AD26" s="732"/>
      <c r="AE26" s="732"/>
      <c r="AF26" s="732"/>
      <c r="AG26" s="732"/>
      <c r="AH26" s="732"/>
      <c r="AI26" s="732"/>
      <c r="AJ26" s="732"/>
      <c r="AK26" s="732"/>
      <c r="AL26" s="732"/>
      <c r="AM26" s="732"/>
      <c r="AN26" s="732"/>
      <c r="AO26" s="733"/>
      <c r="AP26" s="288"/>
      <c r="AQ26" s="22"/>
      <c r="AR26" s="613"/>
      <c r="AS26" s="579" t="s">
        <v>104</v>
      </c>
      <c r="AT26" s="579"/>
      <c r="AU26" s="579"/>
      <c r="AV26" s="579"/>
      <c r="AW26" s="579"/>
      <c r="AX26" s="604"/>
      <c r="AY26" s="613" t="s">
        <v>105</v>
      </c>
      <c r="AZ26" s="686" t="s">
        <v>106</v>
      </c>
      <c r="BA26" s="686"/>
      <c r="BB26" s="686"/>
      <c r="BC26" s="686"/>
      <c r="BD26" s="289"/>
      <c r="BE26" s="579" t="s">
        <v>107</v>
      </c>
      <c r="BF26" s="579"/>
      <c r="BG26" s="579"/>
      <c r="BH26" s="579"/>
      <c r="BI26" s="579"/>
      <c r="BJ26" s="579"/>
      <c r="BK26" s="579"/>
      <c r="BL26" s="579"/>
      <c r="BM26" s="579"/>
      <c r="BN26" s="580"/>
      <c r="BO26" s="643" t="s">
        <v>108</v>
      </c>
      <c r="BP26" s="644"/>
      <c r="BQ26" s="644"/>
      <c r="BR26" s="644"/>
      <c r="BS26" s="644"/>
      <c r="BT26" s="644"/>
      <c r="BU26" s="644"/>
      <c r="BV26" s="644"/>
      <c r="BW26" s="645"/>
      <c r="BX26" s="578" t="s">
        <v>109</v>
      </c>
      <c r="BY26" s="579"/>
      <c r="BZ26" s="579"/>
      <c r="CA26" s="579"/>
      <c r="CB26" s="579"/>
      <c r="CC26" s="579"/>
      <c r="CD26" s="579"/>
      <c r="CE26" s="579"/>
      <c r="CF26" s="580"/>
    </row>
    <row r="27" spans="1:84" ht="13.5">
      <c r="A27" s="346"/>
      <c r="B27" s="674"/>
      <c r="C27" s="674"/>
      <c r="D27" s="674"/>
      <c r="E27" s="674"/>
      <c r="F27" s="674"/>
      <c r="G27" s="347"/>
      <c r="H27" s="357"/>
      <c r="I27" s="474" t="s">
        <v>136</v>
      </c>
      <c r="J27" s="358"/>
      <c r="K27" s="727">
        <f>IF(初期入力!H1=1,初期入力!F51,IF(初期入力!H1=2,初期入力!G51,IF(初期入力!H1=3,初期入力!H51,IF(初期入力!H1=4,初期入力!I51,""))))</f>
        <v>0</v>
      </c>
      <c r="L27" s="727"/>
      <c r="M27" s="727"/>
      <c r="N27" s="727"/>
      <c r="O27" s="727"/>
      <c r="P27" s="727"/>
      <c r="Q27" s="727"/>
      <c r="R27" s="727"/>
      <c r="S27" s="727"/>
      <c r="T27" s="727"/>
      <c r="U27" s="728"/>
      <c r="V27" s="364"/>
      <c r="W27" s="688"/>
      <c r="X27" s="688"/>
      <c r="Y27" s="688"/>
      <c r="Z27" s="688"/>
      <c r="AA27" s="688"/>
      <c r="AB27" s="347"/>
      <c r="AC27" s="610"/>
      <c r="AD27" s="611"/>
      <c r="AE27" s="611"/>
      <c r="AF27" s="611"/>
      <c r="AG27" s="611"/>
      <c r="AH27" s="611"/>
      <c r="AI27" s="611"/>
      <c r="AJ27" s="611"/>
      <c r="AK27" s="611"/>
      <c r="AL27" s="611"/>
      <c r="AM27" s="611"/>
      <c r="AN27" s="611"/>
      <c r="AO27" s="612"/>
      <c r="AP27" s="288"/>
      <c r="AQ27" s="22"/>
      <c r="AR27" s="614"/>
      <c r="AS27" s="617"/>
      <c r="AT27" s="617"/>
      <c r="AU27" s="617"/>
      <c r="AV27" s="617"/>
      <c r="AW27" s="617"/>
      <c r="AX27" s="670"/>
      <c r="AY27" s="614"/>
      <c r="AZ27" s="687"/>
      <c r="BA27" s="687"/>
      <c r="BB27" s="687"/>
      <c r="BC27" s="687"/>
      <c r="BD27" s="365"/>
      <c r="BE27" s="582"/>
      <c r="BF27" s="582"/>
      <c r="BG27" s="582"/>
      <c r="BH27" s="582"/>
      <c r="BI27" s="582"/>
      <c r="BJ27" s="582"/>
      <c r="BK27" s="582"/>
      <c r="BL27" s="582"/>
      <c r="BM27" s="582"/>
      <c r="BN27" s="583"/>
      <c r="BO27" s="646"/>
      <c r="BP27" s="647"/>
      <c r="BQ27" s="647"/>
      <c r="BR27" s="647"/>
      <c r="BS27" s="647"/>
      <c r="BT27" s="647"/>
      <c r="BU27" s="647"/>
      <c r="BV27" s="647"/>
      <c r="BW27" s="648"/>
      <c r="BX27" s="581"/>
      <c r="BY27" s="582"/>
      <c r="BZ27" s="582"/>
      <c r="CA27" s="582"/>
      <c r="CB27" s="582"/>
      <c r="CC27" s="582"/>
      <c r="CD27" s="582"/>
      <c r="CE27" s="582"/>
      <c r="CF27" s="583"/>
    </row>
    <row r="28" spans="1:84" ht="13.5" customHeight="1">
      <c r="A28" s="215"/>
      <c r="B28" s="53"/>
      <c r="C28" s="286"/>
      <c r="D28" s="286"/>
      <c r="E28" s="286"/>
      <c r="F28" s="286"/>
      <c r="G28" s="286"/>
      <c r="H28" s="22"/>
      <c r="I28" s="22"/>
      <c r="J28" s="22"/>
      <c r="K28" s="22"/>
      <c r="L28" s="22"/>
      <c r="M28" s="22"/>
      <c r="N28" s="22"/>
      <c r="O28" s="22"/>
      <c r="P28" s="22"/>
      <c r="Q28" s="22"/>
      <c r="R28" s="22"/>
      <c r="S28" s="22"/>
      <c r="T28" s="22"/>
      <c r="U28" s="22"/>
      <c r="V28" s="22"/>
      <c r="W28" s="22"/>
      <c r="X28" s="286"/>
      <c r="Y28" s="286"/>
      <c r="Z28" s="286"/>
      <c r="AA28" s="286"/>
      <c r="AB28" s="22"/>
      <c r="AC28" s="359"/>
      <c r="AD28" s="359"/>
      <c r="AE28" s="359"/>
      <c r="AF28" s="359"/>
      <c r="AG28" s="359"/>
      <c r="AH28" s="359"/>
      <c r="AI28" s="359"/>
      <c r="AJ28" s="359"/>
      <c r="AK28" s="359"/>
      <c r="AL28" s="359"/>
      <c r="AM28" s="359"/>
      <c r="AN28" s="359"/>
      <c r="AO28" s="359"/>
      <c r="AP28" s="359"/>
      <c r="AQ28" s="22"/>
      <c r="AR28" s="614"/>
      <c r="AS28" s="617"/>
      <c r="AT28" s="617"/>
      <c r="AU28" s="617"/>
      <c r="AV28" s="617"/>
      <c r="AW28" s="617"/>
      <c r="AX28" s="670"/>
      <c r="AY28" s="614"/>
      <c r="AZ28" s="687"/>
      <c r="BA28" s="687"/>
      <c r="BB28" s="687"/>
      <c r="BC28" s="687"/>
      <c r="BD28" s="98"/>
      <c r="BE28" s="585" t="str">
        <f>IF(初期入力!H1=1,初期入力!G22,IF(初期入力!H1=2,初期入力!H22,IF(初期入力!H1=3,初期入力!I22,IF(初期入力!H1=4,"",""))))&amp;""</f>
        <v/>
      </c>
      <c r="BF28" s="585"/>
      <c r="BG28" s="585"/>
      <c r="BH28" s="585"/>
      <c r="BI28" s="585"/>
      <c r="BJ28" s="585"/>
      <c r="BK28" s="585"/>
      <c r="BL28" s="585"/>
      <c r="BM28" s="585"/>
      <c r="BN28" s="586"/>
      <c r="BO28" s="649" t="str">
        <f>IF(初期入力!H1=1,初期入力!G24,IF(初期入力!H1=2,初期入力!H24,IF(初期入力!H1=3,初期入力!I24,IF(初期入力!H1=4,"",""))))&amp;""</f>
        <v/>
      </c>
      <c r="BP28" s="650"/>
      <c r="BQ28" s="650"/>
      <c r="BR28" s="650"/>
      <c r="BS28" s="650"/>
      <c r="BT28" s="650"/>
      <c r="BU28" s="650"/>
      <c r="BV28" s="650"/>
      <c r="BW28" s="651"/>
      <c r="BX28" s="584" t="str">
        <f>IF(初期入力!H1=1,初期入力!G26,IF(初期入力!H1=2,初期入力!H26,IF(初期入力!H1=3,初期入力!I26,IF(初期入力!H1=4,"",""))))&amp;""</f>
        <v/>
      </c>
      <c r="BY28" s="585"/>
      <c r="BZ28" s="585"/>
      <c r="CA28" s="585"/>
      <c r="CB28" s="585"/>
      <c r="CC28" s="585"/>
      <c r="CD28" s="585"/>
      <c r="CE28" s="585"/>
      <c r="CF28" s="586"/>
    </row>
    <row r="29" spans="1:84" ht="13.5">
      <c r="A29" s="239"/>
      <c r="B29" s="686" t="s">
        <v>94</v>
      </c>
      <c r="C29" s="686"/>
      <c r="D29" s="686"/>
      <c r="E29" s="686"/>
      <c r="F29" s="686"/>
      <c r="G29" s="209"/>
      <c r="H29" s="613" t="s">
        <v>102</v>
      </c>
      <c r="I29" s="603"/>
      <c r="J29" s="603"/>
      <c r="K29" s="603"/>
      <c r="L29" s="603"/>
      <c r="M29" s="603"/>
      <c r="N29" s="603"/>
      <c r="O29" s="603"/>
      <c r="P29" s="603"/>
      <c r="Q29" s="604"/>
      <c r="R29" s="613" t="s">
        <v>96</v>
      </c>
      <c r="S29" s="603"/>
      <c r="T29" s="603"/>
      <c r="U29" s="603"/>
      <c r="V29" s="603"/>
      <c r="W29" s="603"/>
      <c r="X29" s="603"/>
      <c r="Y29" s="603"/>
      <c r="Z29" s="603"/>
      <c r="AA29" s="603"/>
      <c r="AB29" s="603"/>
      <c r="AC29" s="603"/>
      <c r="AD29" s="603"/>
      <c r="AE29" s="604"/>
      <c r="AF29" s="613" t="s">
        <v>97</v>
      </c>
      <c r="AG29" s="603"/>
      <c r="AH29" s="603"/>
      <c r="AI29" s="603"/>
      <c r="AJ29" s="603"/>
      <c r="AK29" s="603"/>
      <c r="AL29" s="603"/>
      <c r="AM29" s="603"/>
      <c r="AN29" s="603"/>
      <c r="AO29" s="604"/>
      <c r="AP29" s="366"/>
      <c r="AQ29" s="22"/>
      <c r="AR29" s="614"/>
      <c r="AS29" s="582"/>
      <c r="AT29" s="582"/>
      <c r="AU29" s="582"/>
      <c r="AV29" s="582"/>
      <c r="AW29" s="582"/>
      <c r="AX29" s="670"/>
      <c r="AY29" s="615"/>
      <c r="AZ29" s="688"/>
      <c r="BA29" s="688"/>
      <c r="BB29" s="688"/>
      <c r="BC29" s="688"/>
      <c r="BD29" s="347"/>
      <c r="BE29" s="588"/>
      <c r="BF29" s="588"/>
      <c r="BG29" s="588"/>
      <c r="BH29" s="588"/>
      <c r="BI29" s="588"/>
      <c r="BJ29" s="588"/>
      <c r="BK29" s="588"/>
      <c r="BL29" s="588"/>
      <c r="BM29" s="588"/>
      <c r="BN29" s="589"/>
      <c r="BO29" s="652"/>
      <c r="BP29" s="653"/>
      <c r="BQ29" s="653"/>
      <c r="BR29" s="653"/>
      <c r="BS29" s="653"/>
      <c r="BT29" s="653"/>
      <c r="BU29" s="653"/>
      <c r="BV29" s="653"/>
      <c r="BW29" s="654"/>
      <c r="BX29" s="587"/>
      <c r="BY29" s="588"/>
      <c r="BZ29" s="588"/>
      <c r="CA29" s="588"/>
      <c r="CB29" s="588"/>
      <c r="CC29" s="588"/>
      <c r="CD29" s="588"/>
      <c r="CE29" s="588"/>
      <c r="CF29" s="589"/>
    </row>
    <row r="30" spans="1:84" ht="13.5" customHeight="1">
      <c r="A30" s="39"/>
      <c r="B30" s="687"/>
      <c r="C30" s="687"/>
      <c r="D30" s="687"/>
      <c r="E30" s="687"/>
      <c r="F30" s="687"/>
      <c r="G30" s="98"/>
      <c r="H30" s="615"/>
      <c r="I30" s="605"/>
      <c r="J30" s="605"/>
      <c r="K30" s="605"/>
      <c r="L30" s="605"/>
      <c r="M30" s="605"/>
      <c r="N30" s="605"/>
      <c r="O30" s="605"/>
      <c r="P30" s="605"/>
      <c r="Q30" s="606"/>
      <c r="R30" s="615"/>
      <c r="S30" s="605"/>
      <c r="T30" s="605"/>
      <c r="U30" s="605"/>
      <c r="V30" s="605"/>
      <c r="W30" s="605"/>
      <c r="X30" s="605"/>
      <c r="Y30" s="605"/>
      <c r="Z30" s="605"/>
      <c r="AA30" s="605"/>
      <c r="AB30" s="605"/>
      <c r="AC30" s="605"/>
      <c r="AD30" s="605"/>
      <c r="AE30" s="606"/>
      <c r="AF30" s="615"/>
      <c r="AG30" s="605"/>
      <c r="AH30" s="605"/>
      <c r="AI30" s="605"/>
      <c r="AJ30" s="605"/>
      <c r="AK30" s="605"/>
      <c r="AL30" s="605"/>
      <c r="AM30" s="605"/>
      <c r="AN30" s="605"/>
      <c r="AO30" s="606"/>
      <c r="AP30" s="366"/>
      <c r="AQ30" s="22"/>
      <c r="AR30" s="614"/>
      <c r="AS30" s="579"/>
      <c r="AT30" s="579"/>
      <c r="AU30" s="579"/>
      <c r="AV30" s="579"/>
      <c r="AW30" s="579"/>
      <c r="AX30" s="670"/>
      <c r="AY30" s="481"/>
      <c r="AZ30" s="734" t="s">
        <v>115</v>
      </c>
      <c r="BA30" s="734"/>
      <c r="BB30" s="734"/>
      <c r="BC30" s="734"/>
      <c r="BD30" s="482"/>
      <c r="BE30" s="603" t="s">
        <v>116</v>
      </c>
      <c r="BF30" s="603"/>
      <c r="BG30" s="603"/>
      <c r="BH30" s="603"/>
      <c r="BI30" s="603"/>
      <c r="BJ30" s="603"/>
      <c r="BK30" s="604"/>
      <c r="BL30" s="613" t="s">
        <v>107</v>
      </c>
      <c r="BM30" s="603"/>
      <c r="BN30" s="603"/>
      <c r="BO30" s="603"/>
      <c r="BP30" s="603"/>
      <c r="BQ30" s="603"/>
      <c r="BR30" s="603"/>
      <c r="BS30" s="604"/>
      <c r="BT30" s="613" t="s">
        <v>108</v>
      </c>
      <c r="BU30" s="603"/>
      <c r="BV30" s="603"/>
      <c r="BW30" s="603"/>
      <c r="BX30" s="603"/>
      <c r="BY30" s="603"/>
      <c r="BZ30" s="604"/>
      <c r="CA30" s="613" t="s">
        <v>109</v>
      </c>
      <c r="CB30" s="603"/>
      <c r="CC30" s="603"/>
      <c r="CD30" s="603"/>
      <c r="CE30" s="603"/>
      <c r="CF30" s="604"/>
    </row>
    <row r="31" spans="1:84" ht="13.5">
      <c r="A31" s="39"/>
      <c r="B31" s="687"/>
      <c r="C31" s="687"/>
      <c r="D31" s="687"/>
      <c r="E31" s="687"/>
      <c r="F31" s="687"/>
      <c r="G31" s="98"/>
      <c r="H31" s="584" t="str">
        <f>IF(初期入力!H1=1,初期入力!F12,IF(初期入力!H1=2,初期入力!G12,IF(初期入力!H1=3,初期入力!H12,IF(初期入力!H1=4,初期入力!I12,""))))&amp;""</f>
        <v/>
      </c>
      <c r="I31" s="585"/>
      <c r="J31" s="585"/>
      <c r="K31" s="585"/>
      <c r="L31" s="585"/>
      <c r="M31" s="585"/>
      <c r="N31" s="585"/>
      <c r="O31" s="603" t="s">
        <v>151</v>
      </c>
      <c r="P31" s="603"/>
      <c r="Q31" s="604"/>
      <c r="R31" s="584" t="str">
        <f>IF(初期入力!H1=1,初期入力!F13,IF(初期入力!H1=2,初期入力!G13,IF(初期入力!H1=3,初期入力!H13,IF(初期入力!H1=4,初期入力!I13,""))))&amp;""</f>
        <v/>
      </c>
      <c r="S31" s="585"/>
      <c r="T31" s="585"/>
      <c r="U31" s="585" t="str">
        <f>IF(初期入力!H1=1,初期入力!F14,IF(初期入力!H1=2,初期入力!G14,IF(初期入力!H1=3,初期入力!H14,IF(初期入力!H1=4,初期入力!I14,""))))&amp;""</f>
        <v/>
      </c>
      <c r="V31" s="585"/>
      <c r="W31" s="585"/>
      <c r="X31" s="603" t="s">
        <v>148</v>
      </c>
      <c r="Y31" s="603"/>
      <c r="Z31" s="585" t="str">
        <f>IF(初期入力!H1=1,初期入力!F15,IF(初期入力!H1=2,初期入力!G15,IF(初期入力!H1=3,初期入力!H15,IF(初期入力!H1=4,初期入力!I15,""))))&amp;""</f>
        <v/>
      </c>
      <c r="AA31" s="585"/>
      <c r="AB31" s="585"/>
      <c r="AC31" s="585"/>
      <c r="AD31" s="603" t="s">
        <v>149</v>
      </c>
      <c r="AE31" s="604"/>
      <c r="AF31" s="607">
        <f>IF(初期入力!H1=1,初期入力!F16,IF(初期入力!H1=2,初期入力!G16,IF(初期入力!H1=3,初期入力!H16,IF(初期入力!H1=4,初期入力!I16,""))))</f>
        <v>0</v>
      </c>
      <c r="AG31" s="608"/>
      <c r="AH31" s="608"/>
      <c r="AI31" s="608"/>
      <c r="AJ31" s="608"/>
      <c r="AK31" s="608"/>
      <c r="AL31" s="608"/>
      <c r="AM31" s="608"/>
      <c r="AN31" s="608"/>
      <c r="AO31" s="609"/>
      <c r="AP31" s="22"/>
      <c r="AQ31" s="22"/>
      <c r="AR31" s="614"/>
      <c r="AS31" s="617"/>
      <c r="AT31" s="617"/>
      <c r="AU31" s="617"/>
      <c r="AV31" s="617"/>
      <c r="AW31" s="617"/>
      <c r="AX31" s="670"/>
      <c r="AY31" s="483"/>
      <c r="AZ31" s="735"/>
      <c r="BA31" s="735"/>
      <c r="BB31" s="735"/>
      <c r="BC31" s="735"/>
      <c r="BD31" s="484"/>
      <c r="BE31" s="605"/>
      <c r="BF31" s="605"/>
      <c r="BG31" s="605"/>
      <c r="BH31" s="605"/>
      <c r="BI31" s="605"/>
      <c r="BJ31" s="605"/>
      <c r="BK31" s="606"/>
      <c r="BL31" s="615"/>
      <c r="BM31" s="605"/>
      <c r="BN31" s="605"/>
      <c r="BO31" s="605"/>
      <c r="BP31" s="605"/>
      <c r="BQ31" s="605"/>
      <c r="BR31" s="605"/>
      <c r="BS31" s="606"/>
      <c r="BT31" s="615"/>
      <c r="BU31" s="605"/>
      <c r="BV31" s="605"/>
      <c r="BW31" s="605"/>
      <c r="BX31" s="605"/>
      <c r="BY31" s="605"/>
      <c r="BZ31" s="606"/>
      <c r="CA31" s="615"/>
      <c r="CB31" s="605"/>
      <c r="CC31" s="605"/>
      <c r="CD31" s="605"/>
      <c r="CE31" s="605"/>
      <c r="CF31" s="606"/>
    </row>
    <row r="32" spans="1:84" ht="13.5">
      <c r="A32" s="39"/>
      <c r="B32" s="687"/>
      <c r="C32" s="687"/>
      <c r="D32" s="687"/>
      <c r="E32" s="687"/>
      <c r="F32" s="687"/>
      <c r="G32" s="98"/>
      <c r="H32" s="587"/>
      <c r="I32" s="588"/>
      <c r="J32" s="588"/>
      <c r="K32" s="588"/>
      <c r="L32" s="588"/>
      <c r="M32" s="588"/>
      <c r="N32" s="588"/>
      <c r="O32" s="605"/>
      <c r="P32" s="605"/>
      <c r="Q32" s="606"/>
      <c r="R32" s="587"/>
      <c r="S32" s="588"/>
      <c r="T32" s="588"/>
      <c r="U32" s="588"/>
      <c r="V32" s="588"/>
      <c r="W32" s="588"/>
      <c r="X32" s="605"/>
      <c r="Y32" s="605"/>
      <c r="Z32" s="588"/>
      <c r="AA32" s="588"/>
      <c r="AB32" s="588"/>
      <c r="AC32" s="588"/>
      <c r="AD32" s="605"/>
      <c r="AE32" s="606"/>
      <c r="AF32" s="610"/>
      <c r="AG32" s="611"/>
      <c r="AH32" s="611"/>
      <c r="AI32" s="611"/>
      <c r="AJ32" s="611"/>
      <c r="AK32" s="611"/>
      <c r="AL32" s="611"/>
      <c r="AM32" s="611"/>
      <c r="AN32" s="611"/>
      <c r="AO32" s="612"/>
      <c r="AP32" s="22"/>
      <c r="AQ32" s="22"/>
      <c r="AR32" s="614"/>
      <c r="AS32" s="617"/>
      <c r="AT32" s="617"/>
      <c r="AU32" s="617"/>
      <c r="AV32" s="617"/>
      <c r="AW32" s="617"/>
      <c r="AX32" s="670"/>
      <c r="AY32" s="483"/>
      <c r="AZ32" s="735"/>
      <c r="BA32" s="735"/>
      <c r="BB32" s="735"/>
      <c r="BC32" s="735"/>
      <c r="BD32" s="484"/>
      <c r="BE32" s="665">
        <f>IF(初期入力!H1="","",IF(初期入力!H1=1,(IF(初期入力!G7="",初期入力!G5,初期入力!G7)),IF(初期入力!H1=2,(IF(初期入力!H7="",初期入力!H5,初期入力!H7)),IF(初期入力!H1=3,(IF(初期入力!I7="",初期入力!I5,初期入力!I7)),IF(初期入力!H1=4,"","")))&amp;""))</f>
        <v>0</v>
      </c>
      <c r="BF32" s="665"/>
      <c r="BG32" s="665"/>
      <c r="BH32" s="665"/>
      <c r="BI32" s="665"/>
      <c r="BJ32" s="665"/>
      <c r="BK32" s="666"/>
      <c r="BL32" s="584" t="str">
        <f>IF(初期入力!H1=1,初期入力!G23,IF(初期入力!H1=2,初期入力!H23,IF(初期入力!H1=3,初期入力!I23,IF(初期入力!H1=4,"",""))))&amp;""</f>
        <v/>
      </c>
      <c r="BM32" s="585"/>
      <c r="BN32" s="585"/>
      <c r="BO32" s="585"/>
      <c r="BP32" s="585"/>
      <c r="BQ32" s="585"/>
      <c r="BR32" s="585"/>
      <c r="BS32" s="586"/>
      <c r="BT32" s="584" t="str">
        <f>IF(初期入力!H1=1,初期入力!G25,IF(初期入力!H1=2,初期入力!H25,IF(初期入力!H1=3,初期入力!I25,IF(初期入力!H1=4,"",""))))&amp;""</f>
        <v/>
      </c>
      <c r="BU32" s="585"/>
      <c r="BV32" s="585"/>
      <c r="BW32" s="585"/>
      <c r="BX32" s="585"/>
      <c r="BY32" s="585"/>
      <c r="BZ32" s="586"/>
      <c r="CA32" s="584" t="str">
        <f>IF(初期入力!H1=1,初期入力!G27,IF(初期入力!H1=2,初期入力!H27,IF(初期入力!H1=3,初期入力!I27,IF(初期入力!H1=4,"",""))))&amp;""</f>
        <v/>
      </c>
      <c r="CB32" s="585"/>
      <c r="CC32" s="585"/>
      <c r="CD32" s="585"/>
      <c r="CE32" s="585"/>
      <c r="CF32" s="586"/>
    </row>
    <row r="33" spans="1:84" ht="13.5">
      <c r="A33" s="39"/>
      <c r="B33" s="687"/>
      <c r="C33" s="687"/>
      <c r="D33" s="687"/>
      <c r="E33" s="687"/>
      <c r="F33" s="687"/>
      <c r="G33" s="98"/>
      <c r="H33" s="584" t="str">
        <f>IF(初期入力!H1=1,初期入力!F17,IF(初期入力!H1=2,初期入力!G17,IF(初期入力!H1=3,初期入力!H17,IF(初期入力!H1=4,初期入力!I17,""))))&amp;""</f>
        <v/>
      </c>
      <c r="I33" s="585"/>
      <c r="J33" s="585"/>
      <c r="K33" s="585"/>
      <c r="L33" s="585"/>
      <c r="M33" s="585"/>
      <c r="N33" s="585"/>
      <c r="O33" s="603" t="s">
        <v>151</v>
      </c>
      <c r="P33" s="603"/>
      <c r="Q33" s="604"/>
      <c r="R33" s="584" t="str">
        <f>IF(初期入力!H1=1,初期入力!F18,IF(初期入力!H1=2,初期入力!G18,IF(初期入力!H1=3,初期入力!H18,IF(初期入力!H1=4,初期入力!I18,""))))&amp;""</f>
        <v/>
      </c>
      <c r="S33" s="585"/>
      <c r="T33" s="585"/>
      <c r="U33" s="585" t="str">
        <f>IF(初期入力!H1=1,初期入力!F19,IF(初期入力!H1=2,初期入力!G19,IF(初期入力!H1=3,初期入力!H19,IF(初期入力!H1=4,初期入力!I19,""))))&amp;""</f>
        <v/>
      </c>
      <c r="V33" s="585"/>
      <c r="W33" s="585"/>
      <c r="X33" s="603" t="s">
        <v>148</v>
      </c>
      <c r="Y33" s="603"/>
      <c r="Z33" s="585" t="str">
        <f>IF(初期入力!H1=1,初期入力!F20,IF(初期入力!H1=2,初期入力!G20,IF(初期入力!H1=3,初期入力!H20,IF(初期入力!H1=4,初期入力!I20,""))))&amp;""</f>
        <v/>
      </c>
      <c r="AA33" s="585"/>
      <c r="AB33" s="585"/>
      <c r="AC33" s="585"/>
      <c r="AD33" s="603" t="s">
        <v>149</v>
      </c>
      <c r="AE33" s="604"/>
      <c r="AF33" s="607">
        <f>IF(初期入力!H1=1,初期入力!F21,IF(初期入力!H1=2,初期入力!G21,IF(初期入力!H1=3,初期入力!H21,IF(初期入力!H1=4,初期入力!I21,""))))</f>
        <v>0</v>
      </c>
      <c r="AG33" s="608"/>
      <c r="AH33" s="608"/>
      <c r="AI33" s="608"/>
      <c r="AJ33" s="608"/>
      <c r="AK33" s="608"/>
      <c r="AL33" s="608"/>
      <c r="AM33" s="608"/>
      <c r="AN33" s="608"/>
      <c r="AO33" s="609"/>
      <c r="AP33" s="22"/>
      <c r="AQ33" s="22"/>
      <c r="AR33" s="615"/>
      <c r="AS33" s="582"/>
      <c r="AT33" s="582"/>
      <c r="AU33" s="582"/>
      <c r="AV33" s="582"/>
      <c r="AW33" s="582"/>
      <c r="AX33" s="606"/>
      <c r="AY33" s="485"/>
      <c r="AZ33" s="736"/>
      <c r="BA33" s="736"/>
      <c r="BB33" s="736"/>
      <c r="BC33" s="736"/>
      <c r="BD33" s="486"/>
      <c r="BE33" s="668"/>
      <c r="BF33" s="668"/>
      <c r="BG33" s="668"/>
      <c r="BH33" s="668"/>
      <c r="BI33" s="668"/>
      <c r="BJ33" s="668"/>
      <c r="BK33" s="669"/>
      <c r="BL33" s="587"/>
      <c r="BM33" s="588"/>
      <c r="BN33" s="588"/>
      <c r="BO33" s="588"/>
      <c r="BP33" s="588"/>
      <c r="BQ33" s="588"/>
      <c r="BR33" s="588"/>
      <c r="BS33" s="589"/>
      <c r="BT33" s="587"/>
      <c r="BU33" s="588"/>
      <c r="BV33" s="588"/>
      <c r="BW33" s="588"/>
      <c r="BX33" s="588"/>
      <c r="BY33" s="588"/>
      <c r="BZ33" s="589"/>
      <c r="CA33" s="587"/>
      <c r="CB33" s="588"/>
      <c r="CC33" s="588"/>
      <c r="CD33" s="588"/>
      <c r="CE33" s="588"/>
      <c r="CF33" s="589"/>
    </row>
    <row r="34" spans="1:84" ht="13.5">
      <c r="A34" s="346"/>
      <c r="B34" s="688"/>
      <c r="C34" s="688"/>
      <c r="D34" s="688"/>
      <c r="E34" s="688"/>
      <c r="F34" s="688"/>
      <c r="G34" s="347"/>
      <c r="H34" s="587"/>
      <c r="I34" s="588"/>
      <c r="J34" s="588"/>
      <c r="K34" s="588"/>
      <c r="L34" s="588"/>
      <c r="M34" s="588"/>
      <c r="N34" s="588"/>
      <c r="O34" s="605"/>
      <c r="P34" s="605"/>
      <c r="Q34" s="606"/>
      <c r="R34" s="587"/>
      <c r="S34" s="588"/>
      <c r="T34" s="588"/>
      <c r="U34" s="588"/>
      <c r="V34" s="588"/>
      <c r="W34" s="588"/>
      <c r="X34" s="605"/>
      <c r="Y34" s="605"/>
      <c r="Z34" s="588"/>
      <c r="AA34" s="588"/>
      <c r="AB34" s="588"/>
      <c r="AC34" s="588"/>
      <c r="AD34" s="605"/>
      <c r="AE34" s="606"/>
      <c r="AF34" s="610"/>
      <c r="AG34" s="611"/>
      <c r="AH34" s="611"/>
      <c r="AI34" s="611"/>
      <c r="AJ34" s="611"/>
      <c r="AK34" s="611"/>
      <c r="AL34" s="611"/>
      <c r="AM34" s="611"/>
      <c r="AN34" s="611"/>
      <c r="AO34" s="61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row>
    <row r="35" spans="1:84" ht="13.5">
      <c r="A35" s="215"/>
      <c r="B35" s="287"/>
      <c r="C35" s="287"/>
      <c r="D35" s="287"/>
      <c r="E35" s="287"/>
      <c r="F35" s="287"/>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590" t="s">
        <v>118</v>
      </c>
      <c r="AS35" s="591"/>
      <c r="AT35" s="591"/>
      <c r="AU35" s="591"/>
      <c r="AV35" s="591"/>
      <c r="AW35" s="591"/>
      <c r="AX35" s="591"/>
      <c r="AY35" s="591"/>
      <c r="AZ35" s="592"/>
      <c r="BA35" s="584" t="str">
        <f>IF(初期入力!H1=1,初期入力!G33,IF(初期入力!H1=2,初期入力!H33,IF(初期入力!H1=3,初期入力!I33,IF(初期入力!H1=4,"",""))))&amp;""</f>
        <v/>
      </c>
      <c r="BB35" s="585"/>
      <c r="BC35" s="585"/>
      <c r="BD35" s="585"/>
      <c r="BE35" s="585"/>
      <c r="BF35" s="585"/>
      <c r="BG35" s="585"/>
      <c r="BH35" s="585"/>
      <c r="BI35" s="585"/>
      <c r="BJ35" s="585"/>
      <c r="BK35" s="586"/>
      <c r="BL35" s="22"/>
      <c r="BM35" s="590" t="s">
        <v>119</v>
      </c>
      <c r="BN35" s="591"/>
      <c r="BO35" s="591"/>
      <c r="BP35" s="591"/>
      <c r="BQ35" s="591"/>
      <c r="BR35" s="591"/>
      <c r="BS35" s="591"/>
      <c r="BT35" s="591"/>
      <c r="BU35" s="592"/>
      <c r="BV35" s="584" t="str">
        <f>IF(初期入力!H1=1,初期入力!G35,IF(初期入力!H1=2,初期入力!H35,IF(初期入力!H1=3,初期入力!I35,IF(初期入力!H1=4,"",""))))&amp;""</f>
        <v/>
      </c>
      <c r="BW35" s="585"/>
      <c r="BX35" s="585"/>
      <c r="BY35" s="585"/>
      <c r="BZ35" s="585"/>
      <c r="CA35" s="585"/>
      <c r="CB35" s="585"/>
      <c r="CC35" s="585"/>
      <c r="CD35" s="585"/>
      <c r="CE35" s="585"/>
      <c r="CF35" s="586"/>
    </row>
    <row r="36" spans="1:84" ht="13.5">
      <c r="A36" s="239"/>
      <c r="B36" s="579" t="s">
        <v>104</v>
      </c>
      <c r="C36" s="579"/>
      <c r="D36" s="579"/>
      <c r="E36" s="579"/>
      <c r="F36" s="579"/>
      <c r="G36" s="209"/>
      <c r="H36" s="613" t="s">
        <v>105</v>
      </c>
      <c r="I36" s="579" t="s">
        <v>106</v>
      </c>
      <c r="J36" s="579"/>
      <c r="K36" s="579"/>
      <c r="L36" s="579"/>
      <c r="M36" s="289"/>
      <c r="N36" s="578" t="s">
        <v>107</v>
      </c>
      <c r="O36" s="579"/>
      <c r="P36" s="579"/>
      <c r="Q36" s="579"/>
      <c r="R36" s="579"/>
      <c r="S36" s="579"/>
      <c r="T36" s="579"/>
      <c r="U36" s="579"/>
      <c r="V36" s="579"/>
      <c r="W36" s="580"/>
      <c r="X36" s="643" t="s">
        <v>108</v>
      </c>
      <c r="Y36" s="644"/>
      <c r="Z36" s="644"/>
      <c r="AA36" s="644"/>
      <c r="AB36" s="644"/>
      <c r="AC36" s="644"/>
      <c r="AD36" s="644"/>
      <c r="AE36" s="644"/>
      <c r="AF36" s="645"/>
      <c r="AG36" s="578" t="s">
        <v>109</v>
      </c>
      <c r="AH36" s="579"/>
      <c r="AI36" s="579"/>
      <c r="AJ36" s="579"/>
      <c r="AK36" s="579"/>
      <c r="AL36" s="579"/>
      <c r="AM36" s="579"/>
      <c r="AN36" s="579"/>
      <c r="AO36" s="580"/>
      <c r="AP36" s="22"/>
      <c r="AQ36" s="22"/>
      <c r="AR36" s="593"/>
      <c r="AS36" s="594"/>
      <c r="AT36" s="594"/>
      <c r="AU36" s="594"/>
      <c r="AV36" s="594"/>
      <c r="AW36" s="594"/>
      <c r="AX36" s="594"/>
      <c r="AY36" s="594"/>
      <c r="AZ36" s="595"/>
      <c r="BA36" s="587"/>
      <c r="BB36" s="588"/>
      <c r="BC36" s="588"/>
      <c r="BD36" s="588"/>
      <c r="BE36" s="588"/>
      <c r="BF36" s="588"/>
      <c r="BG36" s="588"/>
      <c r="BH36" s="588"/>
      <c r="BI36" s="588"/>
      <c r="BJ36" s="588"/>
      <c r="BK36" s="589"/>
      <c r="BL36" s="22"/>
      <c r="BM36" s="596"/>
      <c r="BN36" s="597"/>
      <c r="BO36" s="597"/>
      <c r="BP36" s="597"/>
      <c r="BQ36" s="597"/>
      <c r="BR36" s="597"/>
      <c r="BS36" s="597"/>
      <c r="BT36" s="597"/>
      <c r="BU36" s="598"/>
      <c r="BV36" s="587"/>
      <c r="BW36" s="588"/>
      <c r="BX36" s="588"/>
      <c r="BY36" s="588"/>
      <c r="BZ36" s="588"/>
      <c r="CA36" s="588"/>
      <c r="CB36" s="588"/>
      <c r="CC36" s="588"/>
      <c r="CD36" s="588"/>
      <c r="CE36" s="588"/>
      <c r="CF36" s="589"/>
    </row>
    <row r="37" spans="1:84" ht="13.5">
      <c r="A37" s="39"/>
      <c r="B37" s="617"/>
      <c r="C37" s="617"/>
      <c r="D37" s="617"/>
      <c r="E37" s="617"/>
      <c r="F37" s="617"/>
      <c r="G37" s="98"/>
      <c r="H37" s="614"/>
      <c r="I37" s="617"/>
      <c r="J37" s="617"/>
      <c r="K37" s="617"/>
      <c r="L37" s="617"/>
      <c r="M37" s="365"/>
      <c r="N37" s="581"/>
      <c r="O37" s="582"/>
      <c r="P37" s="582"/>
      <c r="Q37" s="582"/>
      <c r="R37" s="582"/>
      <c r="S37" s="582"/>
      <c r="T37" s="582"/>
      <c r="U37" s="582"/>
      <c r="V37" s="582"/>
      <c r="W37" s="583"/>
      <c r="X37" s="646"/>
      <c r="Y37" s="647"/>
      <c r="Z37" s="647"/>
      <c r="AA37" s="647"/>
      <c r="AB37" s="647"/>
      <c r="AC37" s="647"/>
      <c r="AD37" s="647"/>
      <c r="AE37" s="647"/>
      <c r="AF37" s="648"/>
      <c r="AG37" s="581"/>
      <c r="AH37" s="582"/>
      <c r="AI37" s="582"/>
      <c r="AJ37" s="582"/>
      <c r="AK37" s="582"/>
      <c r="AL37" s="582"/>
      <c r="AM37" s="582"/>
      <c r="AN37" s="582"/>
      <c r="AO37" s="583"/>
      <c r="AP37" s="22"/>
      <c r="AQ37" s="22"/>
      <c r="AR37" s="39"/>
      <c r="AS37" s="22"/>
      <c r="AT37" s="578" t="s">
        <v>120</v>
      </c>
      <c r="AU37" s="579"/>
      <c r="AV37" s="579"/>
      <c r="AW37" s="579"/>
      <c r="AX37" s="579"/>
      <c r="AY37" s="579"/>
      <c r="AZ37" s="580"/>
      <c r="BA37" s="637" t="str">
        <f>IF(初期入力!H1=1,初期入力!G34,IF(初期入力!H1=2,初期入力!H34,IF(初期入力!H1=3,初期入力!I34,IF(初期入力!H1=4,"",""))))&amp;""</f>
        <v/>
      </c>
      <c r="BB37" s="638"/>
      <c r="BC37" s="638"/>
      <c r="BD37" s="638"/>
      <c r="BE37" s="638"/>
      <c r="BF37" s="638"/>
      <c r="BG37" s="638"/>
      <c r="BH37" s="638"/>
      <c r="BI37" s="638"/>
      <c r="BJ37" s="638"/>
      <c r="BK37" s="639"/>
      <c r="BL37" s="22"/>
      <c r="BM37" s="590" t="s">
        <v>121</v>
      </c>
      <c r="BN37" s="591"/>
      <c r="BO37" s="591"/>
      <c r="BP37" s="591"/>
      <c r="BQ37" s="591"/>
      <c r="BR37" s="591"/>
      <c r="BS37" s="591"/>
      <c r="BT37" s="591"/>
      <c r="BU37" s="592"/>
      <c r="BV37" s="584" t="str">
        <f>IF(初期入力!H1=1,初期入力!G36,IF(初期入力!H1=2,初期入力!H36,IF(初期入力!H1=3,初期入力!I36,IF(初期入力!H1=4,"",""))))&amp;""</f>
        <v/>
      </c>
      <c r="BW37" s="585"/>
      <c r="BX37" s="585"/>
      <c r="BY37" s="585"/>
      <c r="BZ37" s="585"/>
      <c r="CA37" s="585"/>
      <c r="CB37" s="585"/>
      <c r="CC37" s="585"/>
      <c r="CD37" s="585"/>
      <c r="CE37" s="585"/>
      <c r="CF37" s="586"/>
    </row>
    <row r="38" spans="1:84" ht="13.5">
      <c r="A38" s="39"/>
      <c r="B38" s="617"/>
      <c r="C38" s="617"/>
      <c r="D38" s="617"/>
      <c r="E38" s="617"/>
      <c r="F38" s="617"/>
      <c r="G38" s="98"/>
      <c r="H38" s="614"/>
      <c r="I38" s="617"/>
      <c r="J38" s="617"/>
      <c r="K38" s="617"/>
      <c r="L38" s="617"/>
      <c r="M38" s="98"/>
      <c r="N38" s="584" t="str">
        <f>IF(初期入力!H1=1,初期入力!F22,IF(初期入力!H1=2,初期入力!G22,IF(初期入力!H1=3,初期入力!H22,IF(初期入力!H1=4,初期入力!I22,""))))&amp;""</f>
        <v/>
      </c>
      <c r="O38" s="585"/>
      <c r="P38" s="585"/>
      <c r="Q38" s="585"/>
      <c r="R38" s="585"/>
      <c r="S38" s="585"/>
      <c r="T38" s="585"/>
      <c r="U38" s="585"/>
      <c r="V38" s="585"/>
      <c r="W38" s="586"/>
      <c r="X38" s="649" t="str">
        <f>IF(初期入力!H1=1,初期入力!F24,IF(初期入力!H1=2,初期入力!G24,IF(初期入力!H1=3,初期入力!H24,IF(初期入力!H1=4,初期入力!I24,""))))&amp;""</f>
        <v/>
      </c>
      <c r="Y38" s="650"/>
      <c r="Z38" s="650"/>
      <c r="AA38" s="650"/>
      <c r="AB38" s="650"/>
      <c r="AC38" s="650"/>
      <c r="AD38" s="650"/>
      <c r="AE38" s="650"/>
      <c r="AF38" s="651"/>
      <c r="AG38" s="584" t="str">
        <f>IF(初期入力!H1=1,初期入力!F26,IF(初期入力!H1=2,初期入力!G26,IF(初期入力!H1=3,初期入力!H26,IF(初期入力!H1=4,初期入力!I26,""))))&amp;""</f>
        <v/>
      </c>
      <c r="AH38" s="585"/>
      <c r="AI38" s="585"/>
      <c r="AJ38" s="585"/>
      <c r="AK38" s="585"/>
      <c r="AL38" s="585"/>
      <c r="AM38" s="585"/>
      <c r="AN38" s="585"/>
      <c r="AO38" s="586"/>
      <c r="AP38" s="22"/>
      <c r="AQ38" s="22"/>
      <c r="AR38" s="346"/>
      <c r="AS38" s="347"/>
      <c r="AT38" s="581"/>
      <c r="AU38" s="582"/>
      <c r="AV38" s="582"/>
      <c r="AW38" s="582"/>
      <c r="AX38" s="582"/>
      <c r="AY38" s="582"/>
      <c r="AZ38" s="583"/>
      <c r="BA38" s="640"/>
      <c r="BB38" s="641"/>
      <c r="BC38" s="641"/>
      <c r="BD38" s="641"/>
      <c r="BE38" s="641"/>
      <c r="BF38" s="641"/>
      <c r="BG38" s="641"/>
      <c r="BH38" s="641"/>
      <c r="BI38" s="641"/>
      <c r="BJ38" s="641"/>
      <c r="BK38" s="642"/>
      <c r="BL38" s="22"/>
      <c r="BM38" s="596"/>
      <c r="BN38" s="597"/>
      <c r="BO38" s="597"/>
      <c r="BP38" s="597"/>
      <c r="BQ38" s="597"/>
      <c r="BR38" s="597"/>
      <c r="BS38" s="597"/>
      <c r="BT38" s="597"/>
      <c r="BU38" s="598"/>
      <c r="BV38" s="587"/>
      <c r="BW38" s="588"/>
      <c r="BX38" s="588"/>
      <c r="BY38" s="588"/>
      <c r="BZ38" s="588"/>
      <c r="CA38" s="588"/>
      <c r="CB38" s="588"/>
      <c r="CC38" s="588"/>
      <c r="CD38" s="588"/>
      <c r="CE38" s="588"/>
      <c r="CF38" s="589"/>
    </row>
    <row r="39" spans="1:84" ht="13.5" customHeight="1">
      <c r="A39" s="39"/>
      <c r="B39" s="617"/>
      <c r="C39" s="617"/>
      <c r="D39" s="617"/>
      <c r="E39" s="617"/>
      <c r="F39" s="617"/>
      <c r="G39" s="98"/>
      <c r="H39" s="615"/>
      <c r="I39" s="582"/>
      <c r="J39" s="582"/>
      <c r="K39" s="582"/>
      <c r="L39" s="582"/>
      <c r="M39" s="347"/>
      <c r="N39" s="587"/>
      <c r="O39" s="588"/>
      <c r="P39" s="588"/>
      <c r="Q39" s="588"/>
      <c r="R39" s="588"/>
      <c r="S39" s="588"/>
      <c r="T39" s="588"/>
      <c r="U39" s="588"/>
      <c r="V39" s="588"/>
      <c r="W39" s="589"/>
      <c r="X39" s="652"/>
      <c r="Y39" s="653"/>
      <c r="Z39" s="653"/>
      <c r="AA39" s="653"/>
      <c r="AB39" s="653"/>
      <c r="AC39" s="653"/>
      <c r="AD39" s="653"/>
      <c r="AE39" s="653"/>
      <c r="AF39" s="654"/>
      <c r="AG39" s="587"/>
      <c r="AH39" s="588"/>
      <c r="AI39" s="588"/>
      <c r="AJ39" s="588"/>
      <c r="AK39" s="588"/>
      <c r="AL39" s="588"/>
      <c r="AM39" s="588"/>
      <c r="AN39" s="588"/>
      <c r="AO39" s="589"/>
      <c r="AP39" s="22"/>
      <c r="AQ39" s="22"/>
      <c r="AR39" s="593" t="s">
        <v>122</v>
      </c>
      <c r="AS39" s="594"/>
      <c r="AT39" s="594"/>
      <c r="AU39" s="594"/>
      <c r="AV39" s="594"/>
      <c r="AW39" s="594"/>
      <c r="AX39" s="594"/>
      <c r="AY39" s="594"/>
      <c r="AZ39" s="595"/>
      <c r="BA39" s="584" t="str">
        <f>IF(初期入力!H1=1,初期入力!G45,IF(初期入力!H1=2,初期入力!H45,IF(初期入力!H1=3,初期入力!I45,IF(初期入力!H1=4,"",""))))&amp;""</f>
        <v/>
      </c>
      <c r="BB39" s="585"/>
      <c r="BC39" s="585"/>
      <c r="BD39" s="585"/>
      <c r="BE39" s="585" t="str">
        <f>IF(初期入力!H1=1,初期入力!G44,IF(初期入力!H1=2,初期入力!H44,IF(初期入力!H1=3,初期入力!I44,IF(初期入力!H1=4,"",""))))&amp;""</f>
        <v/>
      </c>
      <c r="BF39" s="585"/>
      <c r="BG39" s="585"/>
      <c r="BH39" s="585"/>
      <c r="BI39" s="585"/>
      <c r="BJ39" s="585"/>
      <c r="BK39" s="586"/>
      <c r="BL39" s="22"/>
      <c r="BM39" s="590" t="s">
        <v>123</v>
      </c>
      <c r="BN39" s="591"/>
      <c r="BO39" s="591"/>
      <c r="BP39" s="591"/>
      <c r="BQ39" s="591"/>
      <c r="BR39" s="591"/>
      <c r="BS39" s="591"/>
      <c r="BT39" s="591"/>
      <c r="BU39" s="592"/>
      <c r="BV39" s="584" t="str">
        <f>IF(初期入力!H1=1,初期入力!G37,IF(初期入力!H1=2,初期入力!H37,IF(初期入力!H1=3,初期入力!I37,IF(初期入力!H1=4,"",""))))&amp;""</f>
        <v/>
      </c>
      <c r="BW39" s="585"/>
      <c r="BX39" s="585"/>
      <c r="BY39" s="585"/>
      <c r="BZ39" s="585"/>
      <c r="CA39" s="585"/>
      <c r="CB39" s="585"/>
      <c r="CC39" s="585"/>
      <c r="CD39" s="585"/>
      <c r="CE39" s="585"/>
      <c r="CF39" s="586"/>
    </row>
    <row r="40" spans="1:84" ht="13.5" customHeight="1">
      <c r="A40" s="39"/>
      <c r="B40" s="617"/>
      <c r="C40" s="617"/>
      <c r="D40" s="617"/>
      <c r="E40" s="617"/>
      <c r="F40" s="617"/>
      <c r="G40" s="98"/>
      <c r="H40" s="655" t="s">
        <v>115</v>
      </c>
      <c r="I40" s="656"/>
      <c r="J40" s="656"/>
      <c r="K40" s="656"/>
      <c r="L40" s="656"/>
      <c r="M40" s="657"/>
      <c r="N40" s="613" t="s">
        <v>116</v>
      </c>
      <c r="O40" s="603"/>
      <c r="P40" s="603"/>
      <c r="Q40" s="603"/>
      <c r="R40" s="603"/>
      <c r="S40" s="603"/>
      <c r="T40" s="604"/>
      <c r="U40" s="613" t="s">
        <v>107</v>
      </c>
      <c r="V40" s="603"/>
      <c r="W40" s="603"/>
      <c r="X40" s="603"/>
      <c r="Y40" s="603"/>
      <c r="Z40" s="603"/>
      <c r="AA40" s="603"/>
      <c r="AB40" s="604"/>
      <c r="AC40" s="613" t="s">
        <v>108</v>
      </c>
      <c r="AD40" s="603"/>
      <c r="AE40" s="603"/>
      <c r="AF40" s="603"/>
      <c r="AG40" s="603"/>
      <c r="AH40" s="603"/>
      <c r="AI40" s="604"/>
      <c r="AJ40" s="613" t="s">
        <v>109</v>
      </c>
      <c r="AK40" s="603"/>
      <c r="AL40" s="603"/>
      <c r="AM40" s="603"/>
      <c r="AN40" s="603"/>
      <c r="AO40" s="604"/>
      <c r="AP40" s="22"/>
      <c r="AQ40" s="22"/>
      <c r="AR40" s="593"/>
      <c r="AS40" s="594"/>
      <c r="AT40" s="594"/>
      <c r="AU40" s="594"/>
      <c r="AV40" s="594"/>
      <c r="AW40" s="594"/>
      <c r="AX40" s="594"/>
      <c r="AY40" s="594"/>
      <c r="AZ40" s="595"/>
      <c r="BA40" s="587"/>
      <c r="BB40" s="588"/>
      <c r="BC40" s="588"/>
      <c r="BD40" s="588"/>
      <c r="BE40" s="588"/>
      <c r="BF40" s="588"/>
      <c r="BG40" s="588"/>
      <c r="BH40" s="588"/>
      <c r="BI40" s="588"/>
      <c r="BJ40" s="588"/>
      <c r="BK40" s="589"/>
      <c r="BL40" s="22"/>
      <c r="BM40" s="596"/>
      <c r="BN40" s="597"/>
      <c r="BO40" s="597"/>
      <c r="BP40" s="597"/>
      <c r="BQ40" s="597"/>
      <c r="BR40" s="597"/>
      <c r="BS40" s="597"/>
      <c r="BT40" s="597"/>
      <c r="BU40" s="598"/>
      <c r="BV40" s="587"/>
      <c r="BW40" s="588"/>
      <c r="BX40" s="588"/>
      <c r="BY40" s="588"/>
      <c r="BZ40" s="588"/>
      <c r="CA40" s="588"/>
      <c r="CB40" s="588"/>
      <c r="CC40" s="588"/>
      <c r="CD40" s="588"/>
      <c r="CE40" s="588"/>
      <c r="CF40" s="589"/>
    </row>
    <row r="41" spans="1:84" ht="13.5">
      <c r="A41" s="39"/>
      <c r="B41" s="617"/>
      <c r="C41" s="617"/>
      <c r="D41" s="617"/>
      <c r="E41" s="617"/>
      <c r="F41" s="617"/>
      <c r="G41" s="98"/>
      <c r="H41" s="658"/>
      <c r="I41" s="659"/>
      <c r="J41" s="659"/>
      <c r="K41" s="659"/>
      <c r="L41" s="659"/>
      <c r="M41" s="660"/>
      <c r="N41" s="615"/>
      <c r="O41" s="605"/>
      <c r="P41" s="605"/>
      <c r="Q41" s="605"/>
      <c r="R41" s="605"/>
      <c r="S41" s="605"/>
      <c r="T41" s="606"/>
      <c r="U41" s="615"/>
      <c r="V41" s="605"/>
      <c r="W41" s="605"/>
      <c r="X41" s="605"/>
      <c r="Y41" s="605"/>
      <c r="Z41" s="605"/>
      <c r="AA41" s="605"/>
      <c r="AB41" s="606"/>
      <c r="AC41" s="615"/>
      <c r="AD41" s="605"/>
      <c r="AE41" s="605"/>
      <c r="AF41" s="605"/>
      <c r="AG41" s="605"/>
      <c r="AH41" s="605"/>
      <c r="AI41" s="606"/>
      <c r="AJ41" s="615"/>
      <c r="AK41" s="605"/>
      <c r="AL41" s="605"/>
      <c r="AM41" s="605"/>
      <c r="AN41" s="605"/>
      <c r="AO41" s="606"/>
      <c r="AP41" s="22"/>
      <c r="AQ41" s="22"/>
      <c r="AR41" s="39"/>
      <c r="AS41" s="22"/>
      <c r="AT41" s="590" t="s">
        <v>124</v>
      </c>
      <c r="AU41" s="591"/>
      <c r="AV41" s="591"/>
      <c r="AW41" s="591"/>
      <c r="AX41" s="591"/>
      <c r="AY41" s="591"/>
      <c r="AZ41" s="592"/>
      <c r="BA41" s="584" t="str">
        <f>IF(初期入力!H1=1,初期入力!G46,IF(初期入力!H1=2,初期入力!H46,IF(初期入力!H1=3,初期入力!I46,IF(初期入力!H1=4,"",""))))&amp;""</f>
        <v/>
      </c>
      <c r="BB41" s="585"/>
      <c r="BC41" s="585"/>
      <c r="BD41" s="585"/>
      <c r="BE41" s="585"/>
      <c r="BF41" s="585"/>
      <c r="BG41" s="585"/>
      <c r="BH41" s="585"/>
      <c r="BI41" s="585"/>
      <c r="BJ41" s="585"/>
      <c r="BK41" s="586"/>
      <c r="BL41" s="22"/>
      <c r="BM41" s="590" t="s">
        <v>125</v>
      </c>
      <c r="BN41" s="591"/>
      <c r="BO41" s="591"/>
      <c r="BP41" s="591"/>
      <c r="BQ41" s="591"/>
      <c r="BR41" s="591"/>
      <c r="BS41" s="591"/>
      <c r="BT41" s="591"/>
      <c r="BU41" s="592"/>
      <c r="BV41" s="584" t="str">
        <f>IF(初期入力!H1=1,初期入力!G38,IF(初期入力!H1=2,初期入力!H38,IF(初期入力!H1=3,初期入力!I38,IF(初期入力!H1=4,"",""))))&amp;""</f>
        <v/>
      </c>
      <c r="BW41" s="585"/>
      <c r="BX41" s="585"/>
      <c r="BY41" s="585"/>
      <c r="BZ41" s="585"/>
      <c r="CA41" s="585"/>
      <c r="CB41" s="585"/>
      <c r="CC41" s="585"/>
      <c r="CD41" s="585"/>
      <c r="CE41" s="585"/>
      <c r="CF41" s="586"/>
    </row>
    <row r="42" spans="1:84" ht="13.5">
      <c r="A42" s="39"/>
      <c r="B42" s="617"/>
      <c r="C42" s="617"/>
      <c r="D42" s="617"/>
      <c r="E42" s="617"/>
      <c r="F42" s="617"/>
      <c r="G42" s="98"/>
      <c r="H42" s="658"/>
      <c r="I42" s="659"/>
      <c r="J42" s="659"/>
      <c r="K42" s="659"/>
      <c r="L42" s="659"/>
      <c r="M42" s="660"/>
      <c r="N42" s="664">
        <f>IF(初期入力!H1="","",IF(初期入力!H1=1,(IF(初期入力!F7="",初期入力!F5,初期入力!F7)),IF(初期入力!H1=2,(IF(初期入力!G7="",初期入力!G5,初期入力!G7)),IF(初期入力!H1=3,(IF(初期入力!H7="",初期入力!H5,初期入力!H7)),IF(初期入力!H1=4,(IF(初期入力!I7="",初期入力!I5,初期入力!I7)))))&amp;""))</f>
        <v>0</v>
      </c>
      <c r="O42" s="665"/>
      <c r="P42" s="665"/>
      <c r="Q42" s="665"/>
      <c r="R42" s="665"/>
      <c r="S42" s="665"/>
      <c r="T42" s="666"/>
      <c r="U42" s="584" t="str">
        <f>IF(初期入力!H1=1,初期入力!F23,IF(初期入力!H1=2,初期入力!G23,IF(初期入力!H1=3,初期入力!H23,IF(初期入力!H1=4,初期入力!I23,""))))&amp;""</f>
        <v/>
      </c>
      <c r="V42" s="585"/>
      <c r="W42" s="585"/>
      <c r="X42" s="585"/>
      <c r="Y42" s="585"/>
      <c r="Z42" s="585"/>
      <c r="AA42" s="585"/>
      <c r="AB42" s="586"/>
      <c r="AC42" s="584" t="str">
        <f>IF(初期入力!H1=1,初期入力!F25,IF(初期入力!H1=2,初期入力!G25,IF(初期入力!H1=3,初期入力!H25,IF(初期入力!H1=4,初期入力!I25,""))))&amp;""</f>
        <v/>
      </c>
      <c r="AD42" s="585"/>
      <c r="AE42" s="585"/>
      <c r="AF42" s="585"/>
      <c r="AG42" s="585"/>
      <c r="AH42" s="585"/>
      <c r="AI42" s="586"/>
      <c r="AJ42" s="584" t="str">
        <f>IF(初期入力!H1=1,初期入力!F27,IF(初期入力!H1=2,初期入力!G27,IF(初期入力!H1=3,初期入力!H27,IF(初期入力!H1=4,初期入力!I27,""))))&amp;""</f>
        <v/>
      </c>
      <c r="AK42" s="585"/>
      <c r="AL42" s="585"/>
      <c r="AM42" s="585"/>
      <c r="AN42" s="585"/>
      <c r="AO42" s="586"/>
      <c r="AP42" s="22"/>
      <c r="AQ42" s="22"/>
      <c r="AR42" s="346"/>
      <c r="AS42" s="347"/>
      <c r="AT42" s="596"/>
      <c r="AU42" s="597"/>
      <c r="AV42" s="597"/>
      <c r="AW42" s="597"/>
      <c r="AX42" s="597"/>
      <c r="AY42" s="597"/>
      <c r="AZ42" s="598"/>
      <c r="BA42" s="587"/>
      <c r="BB42" s="588"/>
      <c r="BC42" s="588"/>
      <c r="BD42" s="588"/>
      <c r="BE42" s="588"/>
      <c r="BF42" s="588"/>
      <c r="BG42" s="588"/>
      <c r="BH42" s="588"/>
      <c r="BI42" s="588"/>
      <c r="BJ42" s="588"/>
      <c r="BK42" s="589"/>
      <c r="BL42" s="22"/>
      <c r="BM42" s="593"/>
      <c r="BN42" s="594"/>
      <c r="BO42" s="594"/>
      <c r="BP42" s="594"/>
      <c r="BQ42" s="594"/>
      <c r="BR42" s="594"/>
      <c r="BS42" s="594"/>
      <c r="BT42" s="594"/>
      <c r="BU42" s="595"/>
      <c r="BV42" s="587"/>
      <c r="BW42" s="588"/>
      <c r="BX42" s="588"/>
      <c r="BY42" s="588"/>
      <c r="BZ42" s="588"/>
      <c r="CA42" s="588"/>
      <c r="CB42" s="588"/>
      <c r="CC42" s="588"/>
      <c r="CD42" s="588"/>
      <c r="CE42" s="588"/>
      <c r="CF42" s="589"/>
    </row>
    <row r="43" spans="1:84" ht="13.5">
      <c r="A43" s="346"/>
      <c r="B43" s="582"/>
      <c r="C43" s="582"/>
      <c r="D43" s="582"/>
      <c r="E43" s="582"/>
      <c r="F43" s="582"/>
      <c r="G43" s="347"/>
      <c r="H43" s="661"/>
      <c r="I43" s="662"/>
      <c r="J43" s="662"/>
      <c r="K43" s="662"/>
      <c r="L43" s="662"/>
      <c r="M43" s="663"/>
      <c r="N43" s="667"/>
      <c r="O43" s="668"/>
      <c r="P43" s="668"/>
      <c r="Q43" s="668"/>
      <c r="R43" s="668"/>
      <c r="S43" s="668"/>
      <c r="T43" s="669"/>
      <c r="U43" s="587"/>
      <c r="V43" s="588"/>
      <c r="W43" s="588"/>
      <c r="X43" s="588"/>
      <c r="Y43" s="588"/>
      <c r="Z43" s="588"/>
      <c r="AA43" s="588"/>
      <c r="AB43" s="589"/>
      <c r="AC43" s="587"/>
      <c r="AD43" s="588"/>
      <c r="AE43" s="588"/>
      <c r="AF43" s="588"/>
      <c r="AG43" s="588"/>
      <c r="AH43" s="588"/>
      <c r="AI43" s="589"/>
      <c r="AJ43" s="587"/>
      <c r="AK43" s="588"/>
      <c r="AL43" s="588"/>
      <c r="AM43" s="588"/>
      <c r="AN43" s="588"/>
      <c r="AO43" s="589"/>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514"/>
      <c r="BN43" s="286"/>
      <c r="BO43" s="590" t="s">
        <v>124</v>
      </c>
      <c r="BP43" s="591"/>
      <c r="BQ43" s="591"/>
      <c r="BR43" s="591"/>
      <c r="BS43" s="591"/>
      <c r="BT43" s="591"/>
      <c r="BU43" s="592"/>
      <c r="BV43" s="584" t="str">
        <f>IF(初期入力!H1=1,初期入力!G39,IF(初期入力!H1=2,初期入力!H39,IF(初期入力!H1=3,初期入力!I39,IF(初期入力!H1=4,"",""))))&amp;""</f>
        <v/>
      </c>
      <c r="BW43" s="585"/>
      <c r="BX43" s="585"/>
      <c r="BY43" s="585"/>
      <c r="BZ43" s="585"/>
      <c r="CA43" s="585"/>
      <c r="CB43" s="585"/>
      <c r="CC43" s="585"/>
      <c r="CD43" s="585"/>
      <c r="CE43" s="585"/>
      <c r="CF43" s="586"/>
    </row>
    <row r="44" spans="1:84" ht="13.5">
      <c r="A44" s="215"/>
      <c r="B44" s="287"/>
      <c r="C44" s="287"/>
      <c r="D44" s="287"/>
      <c r="E44" s="287"/>
      <c r="F44" s="287"/>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514"/>
      <c r="BN44" s="286"/>
      <c r="BO44" s="596"/>
      <c r="BP44" s="597"/>
      <c r="BQ44" s="597"/>
      <c r="BR44" s="597"/>
      <c r="BS44" s="597"/>
      <c r="BT44" s="597"/>
      <c r="BU44" s="598"/>
      <c r="BV44" s="587"/>
      <c r="BW44" s="588"/>
      <c r="BX44" s="588"/>
      <c r="BY44" s="588"/>
      <c r="BZ44" s="588"/>
      <c r="CA44" s="588"/>
      <c r="CB44" s="588"/>
      <c r="CC44" s="588"/>
      <c r="CD44" s="588"/>
      <c r="CE44" s="588"/>
      <c r="CF44" s="589"/>
    </row>
    <row r="45" spans="1:84" ht="13.5">
      <c r="A45" s="590" t="s">
        <v>146</v>
      </c>
      <c r="B45" s="591"/>
      <c r="C45" s="591"/>
      <c r="D45" s="591"/>
      <c r="E45" s="591"/>
      <c r="F45" s="591"/>
      <c r="G45" s="591"/>
      <c r="H45" s="591"/>
      <c r="I45" s="592"/>
      <c r="J45" s="584" t="str">
        <f>IF(初期入力!H1=1,初期入力!F31,IF(初期入力!H1=2,初期入力!G31,IF(初期入力!H1=3,初期入力!H31,IF(初期入力!H1=4,初期入力!I31,""))))&amp;""</f>
        <v/>
      </c>
      <c r="K45" s="585"/>
      <c r="L45" s="585"/>
      <c r="M45" s="585"/>
      <c r="N45" s="585"/>
      <c r="O45" s="585"/>
      <c r="P45" s="585"/>
      <c r="Q45" s="585"/>
      <c r="R45" s="585"/>
      <c r="S45" s="585"/>
      <c r="T45" s="586"/>
      <c r="U45" s="22"/>
      <c r="V45" s="590" t="s">
        <v>119</v>
      </c>
      <c r="W45" s="591"/>
      <c r="X45" s="591"/>
      <c r="Y45" s="591"/>
      <c r="Z45" s="591"/>
      <c r="AA45" s="591"/>
      <c r="AB45" s="591"/>
      <c r="AC45" s="591"/>
      <c r="AD45" s="592"/>
      <c r="AE45" s="584" t="str">
        <f>IF(初期入力!H1=1,初期入力!F35,IF(初期入力!H1=2,初期入力!G35,IF(初期入力!H1=3,初期入力!H35,IF(初期入力!H1=4,初期入力!I35,""))))&amp;""</f>
        <v/>
      </c>
      <c r="AF45" s="585"/>
      <c r="AG45" s="585"/>
      <c r="AH45" s="585"/>
      <c r="AI45" s="585"/>
      <c r="AJ45" s="585"/>
      <c r="AK45" s="585"/>
      <c r="AL45" s="585"/>
      <c r="AM45" s="585"/>
      <c r="AN45" s="585"/>
      <c r="AO45" s="586"/>
      <c r="AP45" s="367"/>
      <c r="AQ45" s="22"/>
      <c r="AR45" s="22"/>
      <c r="AS45" s="22"/>
      <c r="AT45" s="22"/>
      <c r="AU45" s="22"/>
      <c r="AV45" s="22"/>
      <c r="AW45" s="22"/>
      <c r="AX45" s="22"/>
      <c r="AY45" s="22"/>
      <c r="AZ45" s="22"/>
      <c r="BA45" s="22"/>
      <c r="BB45" s="22"/>
      <c r="BC45" s="22"/>
      <c r="BD45" s="22"/>
      <c r="BE45" s="22"/>
      <c r="BF45" s="22"/>
      <c r="BG45" s="22"/>
      <c r="BH45" s="22"/>
      <c r="BI45" s="22"/>
      <c r="BJ45" s="22"/>
      <c r="BK45" s="22"/>
      <c r="BL45" s="22"/>
      <c r="BM45" s="514"/>
      <c r="BN45" s="286"/>
      <c r="BO45" s="757" t="s">
        <v>126</v>
      </c>
      <c r="BP45" s="673"/>
      <c r="BQ45" s="673"/>
      <c r="BR45" s="673"/>
      <c r="BS45" s="673"/>
      <c r="BT45" s="673"/>
      <c r="BU45" s="758"/>
      <c r="BV45" s="584" t="str">
        <f>IF(初期入力!H1=1,初期入力!G40,IF(初期入力!H1=2,初期入力!H40,IF(初期入力!H1=3,初期入力!I40,IF(初期入力!H1=4,"",""))))&amp;""</f>
        <v/>
      </c>
      <c r="BW45" s="585"/>
      <c r="BX45" s="585"/>
      <c r="BY45" s="585"/>
      <c r="BZ45" s="585"/>
      <c r="CA45" s="585"/>
      <c r="CB45" s="585"/>
      <c r="CC45" s="585"/>
      <c r="CD45" s="585"/>
      <c r="CE45" s="585"/>
      <c r="CF45" s="586"/>
    </row>
    <row r="46" spans="1:84" ht="13.5">
      <c r="A46" s="593"/>
      <c r="B46" s="594"/>
      <c r="C46" s="594"/>
      <c r="D46" s="594"/>
      <c r="E46" s="594"/>
      <c r="F46" s="594"/>
      <c r="G46" s="594"/>
      <c r="H46" s="594"/>
      <c r="I46" s="595"/>
      <c r="J46" s="587"/>
      <c r="K46" s="588"/>
      <c r="L46" s="588"/>
      <c r="M46" s="588"/>
      <c r="N46" s="588"/>
      <c r="O46" s="588"/>
      <c r="P46" s="588"/>
      <c r="Q46" s="588"/>
      <c r="R46" s="588"/>
      <c r="S46" s="588"/>
      <c r="T46" s="589"/>
      <c r="U46" s="22"/>
      <c r="V46" s="596"/>
      <c r="W46" s="597"/>
      <c r="X46" s="597"/>
      <c r="Y46" s="597"/>
      <c r="Z46" s="597"/>
      <c r="AA46" s="597"/>
      <c r="AB46" s="597"/>
      <c r="AC46" s="597"/>
      <c r="AD46" s="598"/>
      <c r="AE46" s="587"/>
      <c r="AF46" s="588"/>
      <c r="AG46" s="588"/>
      <c r="AH46" s="588"/>
      <c r="AI46" s="588"/>
      <c r="AJ46" s="588"/>
      <c r="AK46" s="588"/>
      <c r="AL46" s="588"/>
      <c r="AM46" s="588"/>
      <c r="AN46" s="588"/>
      <c r="AO46" s="589"/>
      <c r="AP46" s="367"/>
      <c r="AQ46" s="22"/>
      <c r="AR46" s="22"/>
      <c r="AS46" s="22"/>
      <c r="AT46" s="22"/>
      <c r="AU46" s="22"/>
      <c r="AV46" s="22"/>
      <c r="AW46" s="22"/>
      <c r="AX46" s="22"/>
      <c r="AY46" s="22"/>
      <c r="AZ46" s="22"/>
      <c r="BA46" s="22"/>
      <c r="BB46" s="22"/>
      <c r="BC46" s="22"/>
      <c r="BD46" s="22"/>
      <c r="BE46" s="22"/>
      <c r="BF46" s="22"/>
      <c r="BG46" s="22"/>
      <c r="BH46" s="22"/>
      <c r="BI46" s="22"/>
      <c r="BJ46" s="22"/>
      <c r="BK46" s="22"/>
      <c r="BL46" s="22"/>
      <c r="BM46" s="495"/>
      <c r="BN46" s="494"/>
      <c r="BO46" s="759"/>
      <c r="BP46" s="674"/>
      <c r="BQ46" s="674"/>
      <c r="BR46" s="674"/>
      <c r="BS46" s="674"/>
      <c r="BT46" s="674"/>
      <c r="BU46" s="760"/>
      <c r="BV46" s="587"/>
      <c r="BW46" s="588"/>
      <c r="BX46" s="588"/>
      <c r="BY46" s="588"/>
      <c r="BZ46" s="588"/>
      <c r="CA46" s="588"/>
      <c r="CB46" s="588"/>
      <c r="CC46" s="588"/>
      <c r="CD46" s="588"/>
      <c r="CE46" s="588"/>
      <c r="CF46" s="589"/>
    </row>
    <row r="47" spans="1:84" ht="13.5">
      <c r="A47" s="39"/>
      <c r="B47" s="22"/>
      <c r="C47" s="578" t="s">
        <v>120</v>
      </c>
      <c r="D47" s="579"/>
      <c r="E47" s="579"/>
      <c r="F47" s="579"/>
      <c r="G47" s="579"/>
      <c r="H47" s="579"/>
      <c r="I47" s="580"/>
      <c r="J47" s="637" t="str">
        <f>IF(初期入力!H1=1,初期入力!F32,IF(初期入力!H1=2,初期入力!G32,IF(初期入力!H1=3,初期入力!H32,IF(初期入力!H1=4,初期入力!I32,""))))&amp;""</f>
        <v/>
      </c>
      <c r="K47" s="638"/>
      <c r="L47" s="638"/>
      <c r="M47" s="638"/>
      <c r="N47" s="638"/>
      <c r="O47" s="638"/>
      <c r="P47" s="638"/>
      <c r="Q47" s="638"/>
      <c r="R47" s="638"/>
      <c r="S47" s="638"/>
      <c r="T47" s="639"/>
      <c r="U47" s="22"/>
      <c r="V47" s="590" t="s">
        <v>121</v>
      </c>
      <c r="W47" s="591"/>
      <c r="X47" s="591"/>
      <c r="Y47" s="591"/>
      <c r="Z47" s="591"/>
      <c r="AA47" s="591"/>
      <c r="AB47" s="591"/>
      <c r="AC47" s="591"/>
      <c r="AD47" s="592"/>
      <c r="AE47" s="584" t="str">
        <f>IF(初期入力!H1=1,初期入力!F36,IF(初期入力!H1=2,初期入力!G36,IF(初期入力!H1=3,初期入力!H36,IF(初期入力!H1=4,初期入力!I36,""))))&amp;""</f>
        <v/>
      </c>
      <c r="AF47" s="585"/>
      <c r="AG47" s="585"/>
      <c r="AH47" s="585"/>
      <c r="AI47" s="585"/>
      <c r="AJ47" s="585"/>
      <c r="AK47" s="585"/>
      <c r="AL47" s="585"/>
      <c r="AM47" s="585"/>
      <c r="AN47" s="585"/>
      <c r="AO47" s="586"/>
      <c r="AP47" s="367"/>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row>
    <row r="48" spans="1:84" ht="13.5">
      <c r="A48" s="346"/>
      <c r="B48" s="347"/>
      <c r="C48" s="581"/>
      <c r="D48" s="582"/>
      <c r="E48" s="582"/>
      <c r="F48" s="582"/>
      <c r="G48" s="582"/>
      <c r="H48" s="582"/>
      <c r="I48" s="583"/>
      <c r="J48" s="640"/>
      <c r="K48" s="641"/>
      <c r="L48" s="641"/>
      <c r="M48" s="641"/>
      <c r="N48" s="641"/>
      <c r="O48" s="641"/>
      <c r="P48" s="641"/>
      <c r="Q48" s="641"/>
      <c r="R48" s="641"/>
      <c r="S48" s="641"/>
      <c r="T48" s="642"/>
      <c r="U48" s="22"/>
      <c r="V48" s="596"/>
      <c r="W48" s="597"/>
      <c r="X48" s="597"/>
      <c r="Y48" s="597"/>
      <c r="Z48" s="597"/>
      <c r="AA48" s="597"/>
      <c r="AB48" s="597"/>
      <c r="AC48" s="597"/>
      <c r="AD48" s="598"/>
      <c r="AE48" s="587"/>
      <c r="AF48" s="588"/>
      <c r="AG48" s="588"/>
      <c r="AH48" s="588"/>
      <c r="AI48" s="588"/>
      <c r="AJ48" s="588"/>
      <c r="AK48" s="588"/>
      <c r="AL48" s="588"/>
      <c r="AM48" s="588"/>
      <c r="AN48" s="588"/>
      <c r="AO48" s="589"/>
      <c r="AP48" s="367"/>
      <c r="AQ48" s="22"/>
      <c r="AR48" s="578" t="s">
        <v>1105</v>
      </c>
      <c r="AS48" s="579"/>
      <c r="AT48" s="579"/>
      <c r="AU48" s="579"/>
      <c r="AV48" s="579"/>
      <c r="AW48" s="579"/>
      <c r="AX48" s="579"/>
      <c r="AY48" s="580"/>
      <c r="AZ48" s="628" t="str">
        <f>IF(初期入力!H1=1,初期入力!G28,IF(初期入力!H1=2,初期入力!H28,IF(初期入力!H1=3,初期入力!I28,IF(初期入力!H1=4,"",""))))&amp;""</f>
        <v/>
      </c>
      <c r="BA48" s="629"/>
      <c r="BB48" s="629"/>
      <c r="BC48" s="629"/>
      <c r="BD48" s="629"/>
      <c r="BE48" s="629"/>
      <c r="BF48" s="630"/>
      <c r="BG48" s="578" t="s">
        <v>147</v>
      </c>
      <c r="BH48" s="579"/>
      <c r="BI48" s="579"/>
      <c r="BJ48" s="579"/>
      <c r="BK48" s="579"/>
      <c r="BL48" s="579"/>
      <c r="BM48" s="580"/>
      <c r="BN48" s="628" t="str">
        <f>IF(初期入力!H1=1,初期入力!G29,IF(初期入力!H1=2,初期入力!H29,IF(初期入力!H1=3,初期入力!I29,IF(初期入力!H1=4,"",""))))&amp;""</f>
        <v/>
      </c>
      <c r="BO48" s="629"/>
      <c r="BP48" s="629"/>
      <c r="BQ48" s="629"/>
      <c r="BR48" s="629"/>
      <c r="BS48" s="629"/>
      <c r="BT48" s="630"/>
      <c r="BU48" s="578" t="s">
        <v>129</v>
      </c>
      <c r="BV48" s="579"/>
      <c r="BW48" s="579"/>
      <c r="BX48" s="579"/>
      <c r="BY48" s="579"/>
      <c r="BZ48" s="580"/>
      <c r="CA48" s="628" t="str">
        <f>IF(初期入力!H1=1,初期入力!G30,IF(初期入力!H1=2,初期入力!H30,IF(初期入力!H1=3,初期入力!I30,IF(初期入力!H1=4,"",""))))&amp;""</f>
        <v/>
      </c>
      <c r="CB48" s="629"/>
      <c r="CC48" s="629"/>
      <c r="CD48" s="629"/>
      <c r="CE48" s="629"/>
      <c r="CF48" s="630"/>
    </row>
    <row r="49" spans="1:84" ht="13.5">
      <c r="A49" s="593" t="s">
        <v>118</v>
      </c>
      <c r="B49" s="594"/>
      <c r="C49" s="594"/>
      <c r="D49" s="594"/>
      <c r="E49" s="594"/>
      <c r="F49" s="594"/>
      <c r="G49" s="594"/>
      <c r="H49" s="594"/>
      <c r="I49" s="595"/>
      <c r="J49" s="584" t="str">
        <f>IF(初期入力!H1=1,初期入力!F33,IF(初期入力!H1=2,初期入力!G33,IF(初期入力!H1=3,初期入力!H33,IF(初期入力!H1=4,初期入力!I33,""))))&amp;""</f>
        <v/>
      </c>
      <c r="K49" s="585"/>
      <c r="L49" s="585"/>
      <c r="M49" s="585"/>
      <c r="N49" s="585"/>
      <c r="O49" s="585"/>
      <c r="P49" s="585"/>
      <c r="Q49" s="585"/>
      <c r="R49" s="585"/>
      <c r="S49" s="585"/>
      <c r="T49" s="586"/>
      <c r="U49" s="22"/>
      <c r="V49" s="590" t="s">
        <v>123</v>
      </c>
      <c r="W49" s="591"/>
      <c r="X49" s="591"/>
      <c r="Y49" s="591"/>
      <c r="Z49" s="591"/>
      <c r="AA49" s="591"/>
      <c r="AB49" s="591"/>
      <c r="AC49" s="591"/>
      <c r="AD49" s="592"/>
      <c r="AE49" s="584" t="str">
        <f>IF(初期入力!H1=1,初期入力!F37,IF(初期入力!H1=2,初期入力!G37,IF(初期入力!H1=3,初期入力!H37,IF(初期入力!H1=4,初期入力!I37,""))))&amp;""</f>
        <v/>
      </c>
      <c r="AF49" s="585"/>
      <c r="AG49" s="585"/>
      <c r="AH49" s="585"/>
      <c r="AI49" s="585"/>
      <c r="AJ49" s="585"/>
      <c r="AK49" s="585"/>
      <c r="AL49" s="585"/>
      <c r="AM49" s="585"/>
      <c r="AN49" s="585"/>
      <c r="AO49" s="586"/>
      <c r="AP49" s="367"/>
      <c r="AQ49" s="22"/>
      <c r="AR49" s="616"/>
      <c r="AS49" s="617"/>
      <c r="AT49" s="617"/>
      <c r="AU49" s="617"/>
      <c r="AV49" s="617"/>
      <c r="AW49" s="617"/>
      <c r="AX49" s="617"/>
      <c r="AY49" s="618"/>
      <c r="AZ49" s="631"/>
      <c r="BA49" s="632"/>
      <c r="BB49" s="632"/>
      <c r="BC49" s="632"/>
      <c r="BD49" s="632"/>
      <c r="BE49" s="632"/>
      <c r="BF49" s="633"/>
      <c r="BG49" s="616"/>
      <c r="BH49" s="617"/>
      <c r="BI49" s="617"/>
      <c r="BJ49" s="617"/>
      <c r="BK49" s="617"/>
      <c r="BL49" s="617"/>
      <c r="BM49" s="618"/>
      <c r="BN49" s="631"/>
      <c r="BO49" s="632"/>
      <c r="BP49" s="632"/>
      <c r="BQ49" s="632"/>
      <c r="BR49" s="632"/>
      <c r="BS49" s="632"/>
      <c r="BT49" s="633"/>
      <c r="BU49" s="616"/>
      <c r="BV49" s="617"/>
      <c r="BW49" s="617"/>
      <c r="BX49" s="617"/>
      <c r="BY49" s="617"/>
      <c r="BZ49" s="618"/>
      <c r="CA49" s="631"/>
      <c r="CB49" s="632"/>
      <c r="CC49" s="632"/>
      <c r="CD49" s="632"/>
      <c r="CE49" s="632"/>
      <c r="CF49" s="633"/>
    </row>
    <row r="50" spans="1:84" ht="13.5">
      <c r="A50" s="593"/>
      <c r="B50" s="594"/>
      <c r="C50" s="594"/>
      <c r="D50" s="594"/>
      <c r="E50" s="594"/>
      <c r="F50" s="594"/>
      <c r="G50" s="594"/>
      <c r="H50" s="594"/>
      <c r="I50" s="595"/>
      <c r="J50" s="587"/>
      <c r="K50" s="588"/>
      <c r="L50" s="588"/>
      <c r="M50" s="588"/>
      <c r="N50" s="588"/>
      <c r="O50" s="588"/>
      <c r="P50" s="588"/>
      <c r="Q50" s="588"/>
      <c r="R50" s="588"/>
      <c r="S50" s="588"/>
      <c r="T50" s="589"/>
      <c r="U50" s="22"/>
      <c r="V50" s="596"/>
      <c r="W50" s="597"/>
      <c r="X50" s="597"/>
      <c r="Y50" s="597"/>
      <c r="Z50" s="597"/>
      <c r="AA50" s="597"/>
      <c r="AB50" s="597"/>
      <c r="AC50" s="597"/>
      <c r="AD50" s="598"/>
      <c r="AE50" s="587"/>
      <c r="AF50" s="588"/>
      <c r="AG50" s="588"/>
      <c r="AH50" s="588"/>
      <c r="AI50" s="588"/>
      <c r="AJ50" s="588"/>
      <c r="AK50" s="588"/>
      <c r="AL50" s="588"/>
      <c r="AM50" s="588"/>
      <c r="AN50" s="588"/>
      <c r="AO50" s="589"/>
      <c r="AP50" s="367"/>
      <c r="AQ50" s="22"/>
      <c r="AR50" s="581"/>
      <c r="AS50" s="582"/>
      <c r="AT50" s="582"/>
      <c r="AU50" s="582"/>
      <c r="AV50" s="582"/>
      <c r="AW50" s="582"/>
      <c r="AX50" s="582"/>
      <c r="AY50" s="583"/>
      <c r="AZ50" s="634"/>
      <c r="BA50" s="635"/>
      <c r="BB50" s="635"/>
      <c r="BC50" s="635"/>
      <c r="BD50" s="635"/>
      <c r="BE50" s="635"/>
      <c r="BF50" s="636"/>
      <c r="BG50" s="581"/>
      <c r="BH50" s="582"/>
      <c r="BI50" s="582"/>
      <c r="BJ50" s="582"/>
      <c r="BK50" s="582"/>
      <c r="BL50" s="582"/>
      <c r="BM50" s="583"/>
      <c r="BN50" s="634"/>
      <c r="BO50" s="635"/>
      <c r="BP50" s="635"/>
      <c r="BQ50" s="635"/>
      <c r="BR50" s="635"/>
      <c r="BS50" s="635"/>
      <c r="BT50" s="636"/>
      <c r="BU50" s="581"/>
      <c r="BV50" s="582"/>
      <c r="BW50" s="582"/>
      <c r="BX50" s="582"/>
      <c r="BY50" s="582"/>
      <c r="BZ50" s="583"/>
      <c r="CA50" s="634"/>
      <c r="CB50" s="635"/>
      <c r="CC50" s="635"/>
      <c r="CD50" s="635"/>
      <c r="CE50" s="635"/>
      <c r="CF50" s="636"/>
    </row>
    <row r="51" spans="1:84" ht="13.5">
      <c r="A51" s="39"/>
      <c r="B51" s="22"/>
      <c r="C51" s="578" t="s">
        <v>120</v>
      </c>
      <c r="D51" s="579"/>
      <c r="E51" s="579"/>
      <c r="F51" s="579"/>
      <c r="G51" s="579"/>
      <c r="H51" s="579"/>
      <c r="I51" s="580"/>
      <c r="J51" s="584" t="str">
        <f>IF(初期入力!H1=1,初期入力!F34,IF(初期入力!H1=2,初期入力!G34,IF(初期入力!H1=3,初期入力!H34,IF(初期入力!H1=4,初期入力!I34,""))))&amp;""</f>
        <v/>
      </c>
      <c r="K51" s="585"/>
      <c r="L51" s="585"/>
      <c r="M51" s="585"/>
      <c r="N51" s="585"/>
      <c r="O51" s="585"/>
      <c r="P51" s="585"/>
      <c r="Q51" s="585"/>
      <c r="R51" s="585"/>
      <c r="S51" s="585"/>
      <c r="T51" s="586"/>
      <c r="U51" s="22"/>
      <c r="V51" s="590" t="s">
        <v>125</v>
      </c>
      <c r="W51" s="591"/>
      <c r="X51" s="591"/>
      <c r="Y51" s="591"/>
      <c r="Z51" s="591"/>
      <c r="AA51" s="591"/>
      <c r="AB51" s="591"/>
      <c r="AC51" s="591"/>
      <c r="AD51" s="592"/>
      <c r="AE51" s="584" t="str">
        <f>IF(初期入力!H1=1,初期入力!F38,IF(初期入力!H1=2,初期入力!G38,IF(初期入力!H1=3,初期入力!H38,IF(初期入力!H1=4,初期入力!I38,""))))&amp;""</f>
        <v/>
      </c>
      <c r="AF51" s="585"/>
      <c r="AG51" s="585"/>
      <c r="AH51" s="585"/>
      <c r="AI51" s="585"/>
      <c r="AJ51" s="585"/>
      <c r="AK51" s="585"/>
      <c r="AL51" s="585"/>
      <c r="AM51" s="585"/>
      <c r="AN51" s="585"/>
      <c r="AO51" s="586"/>
      <c r="AP51" s="367"/>
      <c r="AQ51" s="22"/>
      <c r="AR51" s="60"/>
      <c r="AS51" s="60"/>
      <c r="AT51" s="60"/>
      <c r="AU51" s="60"/>
      <c r="AV51" s="60"/>
      <c r="AW51" s="60"/>
      <c r="AX51" s="60"/>
      <c r="AY51" s="60"/>
      <c r="AZ51" s="60"/>
      <c r="BA51" s="60"/>
      <c r="BB51" s="60"/>
      <c r="BC51" s="60"/>
      <c r="BD51" s="60"/>
      <c r="BE51" s="60"/>
      <c r="BF51" s="60"/>
      <c r="BG51" s="60"/>
      <c r="BH51" s="60"/>
      <c r="BI51" s="60"/>
      <c r="BJ51" s="60"/>
      <c r="BK51" s="60"/>
      <c r="BL51" s="60"/>
      <c r="BM51" s="368"/>
      <c r="BN51" s="368"/>
      <c r="BO51" s="368"/>
      <c r="BP51" s="368"/>
      <c r="BQ51" s="368"/>
      <c r="BR51" s="368"/>
      <c r="BS51" s="368"/>
      <c r="BT51" s="368"/>
      <c r="BU51" s="368"/>
      <c r="BV51" s="368"/>
      <c r="BW51" s="368"/>
      <c r="BX51" s="368"/>
      <c r="BY51" s="368"/>
      <c r="BZ51" s="368"/>
      <c r="CA51" s="368"/>
      <c r="CB51" s="368"/>
      <c r="CC51" s="368"/>
      <c r="CD51" s="368"/>
      <c r="CE51" s="368"/>
      <c r="CF51" s="368"/>
    </row>
    <row r="52" spans="1:84" ht="13.5">
      <c r="A52" s="346"/>
      <c r="B52" s="347"/>
      <c r="C52" s="581"/>
      <c r="D52" s="582"/>
      <c r="E52" s="582"/>
      <c r="F52" s="582"/>
      <c r="G52" s="582"/>
      <c r="H52" s="582"/>
      <c r="I52" s="583"/>
      <c r="J52" s="587"/>
      <c r="K52" s="588"/>
      <c r="L52" s="588"/>
      <c r="M52" s="588"/>
      <c r="N52" s="588"/>
      <c r="O52" s="588"/>
      <c r="P52" s="588"/>
      <c r="Q52" s="588"/>
      <c r="R52" s="588"/>
      <c r="S52" s="588"/>
      <c r="T52" s="589"/>
      <c r="U52" s="22"/>
      <c r="V52" s="593"/>
      <c r="W52" s="594"/>
      <c r="X52" s="594"/>
      <c r="Y52" s="594"/>
      <c r="Z52" s="594"/>
      <c r="AA52" s="594"/>
      <c r="AB52" s="594"/>
      <c r="AC52" s="594"/>
      <c r="AD52" s="595"/>
      <c r="AE52" s="587"/>
      <c r="AF52" s="588"/>
      <c r="AG52" s="588"/>
      <c r="AH52" s="588"/>
      <c r="AI52" s="588"/>
      <c r="AJ52" s="588"/>
      <c r="AK52" s="588"/>
      <c r="AL52" s="588"/>
      <c r="AM52" s="588"/>
      <c r="AN52" s="588"/>
      <c r="AO52" s="589"/>
      <c r="AP52" s="367"/>
      <c r="AQ52" s="22"/>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row>
    <row r="53" spans="1:84" ht="13.5" customHeight="1">
      <c r="A53" s="593" t="s">
        <v>122</v>
      </c>
      <c r="B53" s="594"/>
      <c r="C53" s="594"/>
      <c r="D53" s="594"/>
      <c r="E53" s="594"/>
      <c r="F53" s="594"/>
      <c r="G53" s="594"/>
      <c r="H53" s="594"/>
      <c r="I53" s="595"/>
      <c r="J53" s="599" t="str">
        <f>IF(初期入力!H1=1,初期入力!F45,IF(初期入力!H1=2,初期入力!G45,IF(初期入力!H1=3,初期入力!H45,IF(初期入力!H1=4,初期入力!I45,""))))&amp;""</f>
        <v/>
      </c>
      <c r="K53" s="600"/>
      <c r="L53" s="600"/>
      <c r="M53" s="600"/>
      <c r="N53" s="585" t="str">
        <f>IF(初期入力!H1=1,初期入力!F44,IF(初期入力!H1=2,初期入力!G44,IF(初期入力!H1=3,初期入力!H44,IF(初期入力!H1=4,初期入力!I44,""))))&amp;""</f>
        <v/>
      </c>
      <c r="O53" s="585"/>
      <c r="P53" s="585"/>
      <c r="Q53" s="585"/>
      <c r="R53" s="585"/>
      <c r="S53" s="585"/>
      <c r="T53" s="586"/>
      <c r="U53" s="22"/>
      <c r="V53" s="39"/>
      <c r="W53" s="22"/>
      <c r="X53" s="590" t="s">
        <v>124</v>
      </c>
      <c r="Y53" s="591"/>
      <c r="Z53" s="591"/>
      <c r="AA53" s="591"/>
      <c r="AB53" s="591"/>
      <c r="AC53" s="591"/>
      <c r="AD53" s="592"/>
      <c r="AE53" s="584" t="str">
        <f>IF(初期入力!H1=1,初期入力!F39,IF(初期入力!H1=2,初期入力!G39,IF(初期入力!H1=3,初期入力!H39,IF(初期入力!H1=4,初期入力!I39,""))))&amp;""</f>
        <v/>
      </c>
      <c r="AF53" s="585"/>
      <c r="AG53" s="585"/>
      <c r="AH53" s="585"/>
      <c r="AI53" s="585"/>
      <c r="AJ53" s="585"/>
      <c r="AK53" s="585"/>
      <c r="AL53" s="585"/>
      <c r="AM53" s="585"/>
      <c r="AN53" s="585"/>
      <c r="AO53" s="586"/>
      <c r="AP53" s="367"/>
      <c r="AQ53" s="22"/>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row>
    <row r="54" spans="1:84" ht="13.5">
      <c r="A54" s="593"/>
      <c r="B54" s="594"/>
      <c r="C54" s="594"/>
      <c r="D54" s="594"/>
      <c r="E54" s="594"/>
      <c r="F54" s="594"/>
      <c r="G54" s="594"/>
      <c r="H54" s="594"/>
      <c r="I54" s="595"/>
      <c r="J54" s="601"/>
      <c r="K54" s="602"/>
      <c r="L54" s="602"/>
      <c r="M54" s="602"/>
      <c r="N54" s="588"/>
      <c r="O54" s="588"/>
      <c r="P54" s="588"/>
      <c r="Q54" s="588"/>
      <c r="R54" s="588"/>
      <c r="S54" s="588"/>
      <c r="T54" s="589"/>
      <c r="U54" s="22"/>
      <c r="V54" s="39"/>
      <c r="W54" s="22"/>
      <c r="X54" s="596"/>
      <c r="Y54" s="597"/>
      <c r="Z54" s="597"/>
      <c r="AA54" s="597"/>
      <c r="AB54" s="597"/>
      <c r="AC54" s="597"/>
      <c r="AD54" s="598"/>
      <c r="AE54" s="587"/>
      <c r="AF54" s="588"/>
      <c r="AG54" s="588"/>
      <c r="AH54" s="588"/>
      <c r="AI54" s="588"/>
      <c r="AJ54" s="588"/>
      <c r="AK54" s="588"/>
      <c r="AL54" s="588"/>
      <c r="AM54" s="588"/>
      <c r="AN54" s="588"/>
      <c r="AO54" s="589"/>
      <c r="AP54" s="367"/>
      <c r="AQ54" s="22"/>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368"/>
      <c r="BY54" s="368"/>
      <c r="BZ54" s="368"/>
      <c r="CA54" s="368"/>
      <c r="CB54" s="368"/>
      <c r="CC54" s="368"/>
      <c r="CD54" s="368"/>
      <c r="CE54" s="368"/>
      <c r="CF54" s="368"/>
    </row>
    <row r="55" spans="1:84" ht="13.5">
      <c r="A55" s="39"/>
      <c r="B55" s="22"/>
      <c r="C55" s="590" t="s">
        <v>124</v>
      </c>
      <c r="D55" s="591"/>
      <c r="E55" s="591"/>
      <c r="F55" s="591"/>
      <c r="G55" s="591"/>
      <c r="H55" s="591"/>
      <c r="I55" s="592"/>
      <c r="J55" s="584" t="str">
        <f>IF(初期入力!H1=1,初期入力!F46,IF(初期入力!H1=2,初期入力!G46,IF(初期入力!H1=3,初期入力!H46,IF(初期入力!H1=4,初期入力!I46,""))))&amp;""</f>
        <v/>
      </c>
      <c r="K55" s="585"/>
      <c r="L55" s="585"/>
      <c r="M55" s="585"/>
      <c r="N55" s="585"/>
      <c r="O55" s="585"/>
      <c r="P55" s="585"/>
      <c r="Q55" s="585"/>
      <c r="R55" s="585"/>
      <c r="S55" s="585"/>
      <c r="T55" s="586"/>
      <c r="U55" s="22"/>
      <c r="V55" s="39"/>
      <c r="W55" s="22"/>
      <c r="X55" s="590" t="s">
        <v>126</v>
      </c>
      <c r="Y55" s="591"/>
      <c r="Z55" s="591"/>
      <c r="AA55" s="591"/>
      <c r="AB55" s="591"/>
      <c r="AC55" s="591"/>
      <c r="AD55" s="592"/>
      <c r="AE55" s="584" t="str">
        <f>IF(初期入力!H1=1,初期入力!F40,IF(初期入力!H1=2,初期入力!G40,IF(初期入力!H1=3,初期入力!H40,IF(初期入力!H1=4,初期入力!I40,""))))&amp;""</f>
        <v/>
      </c>
      <c r="AF55" s="585"/>
      <c r="AG55" s="585"/>
      <c r="AH55" s="585"/>
      <c r="AI55" s="585"/>
      <c r="AJ55" s="585"/>
      <c r="AK55" s="585"/>
      <c r="AL55" s="585"/>
      <c r="AM55" s="585"/>
      <c r="AN55" s="585"/>
      <c r="AO55" s="586"/>
      <c r="AP55" s="367"/>
      <c r="AQ55" s="22"/>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8"/>
      <c r="BQ55" s="368"/>
      <c r="BR55" s="368"/>
      <c r="BS55" s="368"/>
      <c r="BT55" s="368"/>
      <c r="BU55" s="368"/>
      <c r="BV55" s="368"/>
      <c r="BW55" s="368"/>
      <c r="BX55" s="368"/>
      <c r="BY55" s="368"/>
      <c r="BZ55" s="368"/>
      <c r="CA55" s="368"/>
      <c r="CB55" s="368"/>
      <c r="CC55" s="368"/>
      <c r="CD55" s="368"/>
      <c r="CE55" s="368"/>
      <c r="CF55" s="368"/>
    </row>
    <row r="56" spans="1:84" ht="13.5">
      <c r="A56" s="346"/>
      <c r="B56" s="347"/>
      <c r="C56" s="596"/>
      <c r="D56" s="597"/>
      <c r="E56" s="597"/>
      <c r="F56" s="597"/>
      <c r="G56" s="597"/>
      <c r="H56" s="597"/>
      <c r="I56" s="598"/>
      <c r="J56" s="587"/>
      <c r="K56" s="588"/>
      <c r="L56" s="588"/>
      <c r="M56" s="588"/>
      <c r="N56" s="588"/>
      <c r="O56" s="588"/>
      <c r="P56" s="588"/>
      <c r="Q56" s="588"/>
      <c r="R56" s="588"/>
      <c r="S56" s="588"/>
      <c r="T56" s="589"/>
      <c r="U56" s="22"/>
      <c r="V56" s="346"/>
      <c r="W56" s="96"/>
      <c r="X56" s="596"/>
      <c r="Y56" s="597"/>
      <c r="Z56" s="597"/>
      <c r="AA56" s="597"/>
      <c r="AB56" s="597"/>
      <c r="AC56" s="597"/>
      <c r="AD56" s="598"/>
      <c r="AE56" s="587"/>
      <c r="AF56" s="588"/>
      <c r="AG56" s="588"/>
      <c r="AH56" s="588"/>
      <c r="AI56" s="588"/>
      <c r="AJ56" s="588"/>
      <c r="AK56" s="588"/>
      <c r="AL56" s="588"/>
      <c r="AM56" s="588"/>
      <c r="AN56" s="588"/>
      <c r="AO56" s="589"/>
      <c r="AP56" s="367"/>
      <c r="AQ56" s="22"/>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8"/>
      <c r="BT56" s="368"/>
      <c r="BU56" s="368"/>
      <c r="BV56" s="368"/>
      <c r="BW56" s="368"/>
      <c r="BX56" s="368"/>
      <c r="BY56" s="368"/>
      <c r="BZ56" s="368"/>
      <c r="CA56" s="368"/>
      <c r="CB56" s="368"/>
      <c r="CC56" s="368"/>
      <c r="CD56" s="368"/>
      <c r="CE56" s="368"/>
      <c r="CF56" s="368"/>
    </row>
    <row r="57" spans="1:84" ht="13.5">
      <c r="A57" s="215"/>
      <c r="B57" s="22"/>
      <c r="C57" s="369"/>
      <c r="D57" s="369"/>
      <c r="E57" s="369"/>
      <c r="F57" s="369"/>
      <c r="G57" s="369"/>
      <c r="H57" s="22"/>
      <c r="I57" s="22"/>
      <c r="J57" s="22"/>
      <c r="K57" s="22"/>
      <c r="L57" s="22"/>
      <c r="M57" s="22"/>
      <c r="N57" s="22"/>
      <c r="O57" s="22"/>
      <c r="P57" s="22"/>
      <c r="Q57" s="22"/>
      <c r="R57" s="22"/>
      <c r="S57" s="22"/>
      <c r="T57" s="22"/>
      <c r="U57" s="22"/>
      <c r="V57" s="22"/>
      <c r="W57" s="22"/>
      <c r="X57" s="369"/>
      <c r="Y57" s="369"/>
      <c r="Z57" s="369"/>
      <c r="AA57" s="369"/>
      <c r="AB57" s="369"/>
      <c r="AC57" s="22"/>
      <c r="AD57" s="22"/>
      <c r="AE57" s="22"/>
      <c r="AF57" s="22"/>
      <c r="AG57" s="22"/>
      <c r="AH57" s="22"/>
      <c r="AI57" s="22"/>
      <c r="AJ57" s="22"/>
      <c r="AK57" s="22"/>
      <c r="AL57" s="22"/>
      <c r="AM57" s="22"/>
      <c r="AN57" s="22"/>
      <c r="AO57" s="22"/>
      <c r="AP57" s="367"/>
      <c r="AQ57" s="22"/>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70"/>
      <c r="BN57" s="368"/>
      <c r="BO57" s="368"/>
      <c r="BP57" s="368"/>
      <c r="BQ57" s="368"/>
      <c r="BR57" s="368"/>
      <c r="BS57" s="368"/>
      <c r="BT57" s="368"/>
      <c r="BU57" s="368"/>
      <c r="BV57" s="368"/>
      <c r="BW57" s="368"/>
      <c r="BX57" s="368"/>
      <c r="BY57" s="368"/>
      <c r="BZ57" s="368"/>
      <c r="CA57" s="368"/>
      <c r="CB57" s="368"/>
      <c r="CC57" s="368"/>
      <c r="CD57" s="368"/>
      <c r="CE57" s="368"/>
      <c r="CF57" s="368"/>
    </row>
    <row r="58" spans="1:84" ht="13.5">
      <c r="A58" s="578" t="s">
        <v>1105</v>
      </c>
      <c r="B58" s="579"/>
      <c r="C58" s="579"/>
      <c r="D58" s="579"/>
      <c r="E58" s="579"/>
      <c r="F58" s="579"/>
      <c r="G58" s="579"/>
      <c r="H58" s="580"/>
      <c r="I58" s="619" t="str">
        <f>IF(初期入力!H1=1,初期入力!F28,IF(初期入力!H1=2,初期入力!G28,IF(初期入力!H1=3,初期入力!H28,IF(初期入力!H1=4,初期入力!I28,""))))&amp;""</f>
        <v/>
      </c>
      <c r="J58" s="620"/>
      <c r="K58" s="620"/>
      <c r="L58" s="620"/>
      <c r="M58" s="620"/>
      <c r="N58" s="620"/>
      <c r="O58" s="621"/>
      <c r="P58" s="578" t="s">
        <v>147</v>
      </c>
      <c r="Q58" s="579"/>
      <c r="R58" s="579"/>
      <c r="S58" s="579"/>
      <c r="T58" s="579"/>
      <c r="U58" s="579"/>
      <c r="V58" s="580"/>
      <c r="W58" s="619" t="str">
        <f>IF(初期入力!H1=1,初期入力!F29,IF(初期入力!H1=2,初期入力!G29,IF(初期入力!H1=3,初期入力!H29,IF(初期入力!H1=4,初期入力!I29,""))))&amp;""</f>
        <v/>
      </c>
      <c r="X58" s="620"/>
      <c r="Y58" s="620"/>
      <c r="Z58" s="620"/>
      <c r="AA58" s="620"/>
      <c r="AB58" s="620"/>
      <c r="AC58" s="621"/>
      <c r="AD58" s="578" t="s">
        <v>129</v>
      </c>
      <c r="AE58" s="579"/>
      <c r="AF58" s="579"/>
      <c r="AG58" s="579"/>
      <c r="AH58" s="579"/>
      <c r="AI58" s="580"/>
      <c r="AJ58" s="619" t="str">
        <f>IF(初期入力!H1=1,初期入力!F30,IF(初期入力!H1=2,初期入力!G30,IF(初期入力!H1=3,初期入力!H30,IF(初期入力!H1=4,初期入力!I30,""))))&amp;""</f>
        <v/>
      </c>
      <c r="AK58" s="620"/>
      <c r="AL58" s="620"/>
      <c r="AM58" s="620"/>
      <c r="AN58" s="620"/>
      <c r="AO58" s="621"/>
      <c r="AP58" s="367"/>
      <c r="AQ58" s="22"/>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71"/>
      <c r="BN58" s="371"/>
      <c r="BO58" s="371"/>
      <c r="BP58" s="371"/>
      <c r="BQ58" s="371"/>
      <c r="BR58" s="371"/>
      <c r="BS58" s="371"/>
      <c r="BT58" s="371"/>
      <c r="BU58" s="371"/>
      <c r="BV58" s="371"/>
      <c r="BW58" s="371"/>
      <c r="BX58" s="371"/>
      <c r="BY58" s="371"/>
      <c r="BZ58" s="371"/>
      <c r="CA58" s="371"/>
      <c r="CB58" s="371"/>
      <c r="CC58" s="371"/>
      <c r="CD58" s="371"/>
      <c r="CE58" s="371"/>
      <c r="CF58" s="371"/>
    </row>
    <row r="59" spans="1:84" ht="13.5">
      <c r="A59" s="616"/>
      <c r="B59" s="617"/>
      <c r="C59" s="617"/>
      <c r="D59" s="617"/>
      <c r="E59" s="617"/>
      <c r="F59" s="617"/>
      <c r="G59" s="617"/>
      <c r="H59" s="618"/>
      <c r="I59" s="622"/>
      <c r="J59" s="623"/>
      <c r="K59" s="623"/>
      <c r="L59" s="623"/>
      <c r="M59" s="623"/>
      <c r="N59" s="623"/>
      <c r="O59" s="624"/>
      <c r="P59" s="616"/>
      <c r="Q59" s="617"/>
      <c r="R59" s="617"/>
      <c r="S59" s="617"/>
      <c r="T59" s="617"/>
      <c r="U59" s="617"/>
      <c r="V59" s="618"/>
      <c r="W59" s="622"/>
      <c r="X59" s="623"/>
      <c r="Y59" s="623"/>
      <c r="Z59" s="623"/>
      <c r="AA59" s="623"/>
      <c r="AB59" s="623"/>
      <c r="AC59" s="624"/>
      <c r="AD59" s="616"/>
      <c r="AE59" s="617"/>
      <c r="AF59" s="617"/>
      <c r="AG59" s="617"/>
      <c r="AH59" s="617"/>
      <c r="AI59" s="618"/>
      <c r="AJ59" s="622"/>
      <c r="AK59" s="623"/>
      <c r="AL59" s="623"/>
      <c r="AM59" s="623"/>
      <c r="AN59" s="623"/>
      <c r="AO59" s="624"/>
      <c r="AP59" s="367"/>
      <c r="AQ59" s="22"/>
      <c r="AR59" s="368"/>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row>
    <row r="60" spans="1:84" ht="13.5">
      <c r="A60" s="581"/>
      <c r="B60" s="582"/>
      <c r="C60" s="582"/>
      <c r="D60" s="582"/>
      <c r="E60" s="582"/>
      <c r="F60" s="582"/>
      <c r="G60" s="582"/>
      <c r="H60" s="583"/>
      <c r="I60" s="625"/>
      <c r="J60" s="626"/>
      <c r="K60" s="626"/>
      <c r="L60" s="626"/>
      <c r="M60" s="626"/>
      <c r="N60" s="626"/>
      <c r="O60" s="627"/>
      <c r="P60" s="581"/>
      <c r="Q60" s="582"/>
      <c r="R60" s="582"/>
      <c r="S60" s="582"/>
      <c r="T60" s="582"/>
      <c r="U60" s="582"/>
      <c r="V60" s="583"/>
      <c r="W60" s="625"/>
      <c r="X60" s="626"/>
      <c r="Y60" s="626"/>
      <c r="Z60" s="626"/>
      <c r="AA60" s="626"/>
      <c r="AB60" s="626"/>
      <c r="AC60" s="627"/>
      <c r="AD60" s="581"/>
      <c r="AE60" s="582"/>
      <c r="AF60" s="582"/>
      <c r="AG60" s="582"/>
      <c r="AH60" s="582"/>
      <c r="AI60" s="583"/>
      <c r="AJ60" s="625"/>
      <c r="AK60" s="626"/>
      <c r="AL60" s="626"/>
      <c r="AM60" s="626"/>
      <c r="AN60" s="626"/>
      <c r="AO60" s="627"/>
      <c r="AP60" s="372"/>
      <c r="AQ60" s="22"/>
      <c r="AR60" s="371"/>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756"/>
      <c r="BQ60" s="756"/>
      <c r="BR60" s="756"/>
      <c r="BS60" s="756"/>
      <c r="BT60" s="756"/>
      <c r="BU60" s="756"/>
      <c r="BV60" s="756"/>
      <c r="BW60" s="756"/>
      <c r="BX60" s="22"/>
      <c r="BY60" s="755"/>
      <c r="BZ60" s="755"/>
      <c r="CA60" s="755"/>
      <c r="CB60" s="755"/>
      <c r="CC60" s="755"/>
      <c r="CD60" s="755"/>
      <c r="CE60" s="755"/>
      <c r="CF60" s="755"/>
    </row>
    <row r="61" spans="1:84" ht="13.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373"/>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row>
  </sheetData>
  <sheetProtection sheet="1" formatCells="0" formatColumns="0" formatRows="0" insertColumns="0" insertRows="0" deleteColumns="0" deleteRows="0"/>
  <mergeCells count="190">
    <mergeCell ref="H9:S10"/>
    <mergeCell ref="T9:U10"/>
    <mergeCell ref="W19:AA19"/>
    <mergeCell ref="AE13:AO13"/>
    <mergeCell ref="AC15:AO16"/>
    <mergeCell ref="AC17:AO17"/>
    <mergeCell ref="W15:AA17"/>
    <mergeCell ref="BY60:CF60"/>
    <mergeCell ref="BP60:BW60"/>
    <mergeCell ref="BO28:BW29"/>
    <mergeCell ref="BX28:CF29"/>
    <mergeCell ref="BU23:BV24"/>
    <mergeCell ref="AY21:BE22"/>
    <mergeCell ref="BU21:BV22"/>
    <mergeCell ref="BE26:BN27"/>
    <mergeCell ref="AZ26:BC29"/>
    <mergeCell ref="BV43:CF44"/>
    <mergeCell ref="CA30:CF31"/>
    <mergeCell ref="BV39:CF40"/>
    <mergeCell ref="AR35:AZ36"/>
    <mergeCell ref="BA35:BK36"/>
    <mergeCell ref="BM35:BU36"/>
    <mergeCell ref="BV35:CF36"/>
    <mergeCell ref="BO45:BU46"/>
    <mergeCell ref="BB15:BL15"/>
    <mergeCell ref="B29:F34"/>
    <mergeCell ref="BB17:BL17"/>
    <mergeCell ref="AS15:AW17"/>
    <mergeCell ref="BN15:BR17"/>
    <mergeCell ref="BT15:CF17"/>
    <mergeCell ref="AY26:AY29"/>
    <mergeCell ref="AS19:AW24"/>
    <mergeCell ref="AR26:AR33"/>
    <mergeCell ref="AS26:AW33"/>
    <mergeCell ref="BE32:BK33"/>
    <mergeCell ref="BL32:BS33"/>
    <mergeCell ref="BE30:BK31"/>
    <mergeCell ref="BO26:BW27"/>
    <mergeCell ref="AY23:BE24"/>
    <mergeCell ref="AF29:AO30"/>
    <mergeCell ref="H13:U15"/>
    <mergeCell ref="H29:Q30"/>
    <mergeCell ref="AE14:AO14"/>
    <mergeCell ref="AS11:AW14"/>
    <mergeCell ref="BA13:CF14"/>
    <mergeCell ref="AZ11:CF11"/>
    <mergeCell ref="AY19:BH20"/>
    <mergeCell ref="B20:AO21"/>
    <mergeCell ref="BV45:CF46"/>
    <mergeCell ref="BX26:CF27"/>
    <mergeCell ref="BE28:BN29"/>
    <mergeCell ref="BF21:BH22"/>
    <mergeCell ref="BI23:BK24"/>
    <mergeCell ref="BI21:BK22"/>
    <mergeCell ref="BL21:BN22"/>
    <mergeCell ref="BV37:CF38"/>
    <mergeCell ref="AR39:AZ40"/>
    <mergeCell ref="AZ30:BC33"/>
    <mergeCell ref="BO23:BP24"/>
    <mergeCell ref="BM39:BU40"/>
    <mergeCell ref="AT37:AZ38"/>
    <mergeCell ref="CA32:CF33"/>
    <mergeCell ref="BT32:BZ33"/>
    <mergeCell ref="W25:AA27"/>
    <mergeCell ref="BW19:CF20"/>
    <mergeCell ref="BW21:CF22"/>
    <mergeCell ref="BW23:CF24"/>
    <mergeCell ref="BO21:BP22"/>
    <mergeCell ref="K27:U27"/>
    <mergeCell ref="AC19:AM19"/>
    <mergeCell ref="AN19:AO19"/>
    <mergeCell ref="AC25:AO27"/>
    <mergeCell ref="AF33:AO34"/>
    <mergeCell ref="AD33:AE34"/>
    <mergeCell ref="AD31:AE32"/>
    <mergeCell ref="H33:N34"/>
    <mergeCell ref="AY1:CF1"/>
    <mergeCell ref="A3:AO4"/>
    <mergeCell ref="AR3:BB4"/>
    <mergeCell ref="BC4:CF4"/>
    <mergeCell ref="AS5:AW7"/>
    <mergeCell ref="BN5:BR7"/>
    <mergeCell ref="BT5:CF7"/>
    <mergeCell ref="B6:F7"/>
    <mergeCell ref="H6:U7"/>
    <mergeCell ref="AF1:AO1"/>
    <mergeCell ref="A1:L1"/>
    <mergeCell ref="AY5:BL6"/>
    <mergeCell ref="AY7:BL7"/>
    <mergeCell ref="B22:F24"/>
    <mergeCell ref="BF23:BH24"/>
    <mergeCell ref="BI19:BV20"/>
    <mergeCell ref="BQ23:BT24"/>
    <mergeCell ref="BQ21:BT22"/>
    <mergeCell ref="BL23:BN24"/>
    <mergeCell ref="B25:F27"/>
    <mergeCell ref="V45:AD46"/>
    <mergeCell ref="AE45:AO46"/>
    <mergeCell ref="BM41:BU42"/>
    <mergeCell ref="BV41:CF42"/>
    <mergeCell ref="BL30:BS31"/>
    <mergeCell ref="AX26:AX33"/>
    <mergeCell ref="B9:F10"/>
    <mergeCell ref="X10:AA10"/>
    <mergeCell ref="B13:F16"/>
    <mergeCell ref="AY10:CF10"/>
    <mergeCell ref="BD8:CF9"/>
    <mergeCell ref="AY8:BC9"/>
    <mergeCell ref="W8:AE8"/>
    <mergeCell ref="AS8:AW10"/>
    <mergeCell ref="H16:U16"/>
    <mergeCell ref="AD10:AH10"/>
    <mergeCell ref="AC11:AO12"/>
    <mergeCell ref="U31:W32"/>
    <mergeCell ref="BT30:BZ31"/>
    <mergeCell ref="I22:AO22"/>
    <mergeCell ref="J24:AO24"/>
    <mergeCell ref="R29:AE30"/>
    <mergeCell ref="R31:T32"/>
    <mergeCell ref="K25:U25"/>
    <mergeCell ref="B36:F43"/>
    <mergeCell ref="I36:L39"/>
    <mergeCell ref="N36:W37"/>
    <mergeCell ref="X36:AF37"/>
    <mergeCell ref="AG36:AO37"/>
    <mergeCell ref="BA39:BD40"/>
    <mergeCell ref="BE39:BK40"/>
    <mergeCell ref="BA37:BK38"/>
    <mergeCell ref="BM37:BU38"/>
    <mergeCell ref="N38:W39"/>
    <mergeCell ref="X38:AF39"/>
    <mergeCell ref="H40:M43"/>
    <mergeCell ref="N40:T41"/>
    <mergeCell ref="U40:AB41"/>
    <mergeCell ref="AC40:AI41"/>
    <mergeCell ref="AJ40:AO41"/>
    <mergeCell ref="AT41:AZ42"/>
    <mergeCell ref="BA41:BK42"/>
    <mergeCell ref="AJ42:AO43"/>
    <mergeCell ref="BO43:BU44"/>
    <mergeCell ref="N42:T43"/>
    <mergeCell ref="U42:AB43"/>
    <mergeCell ref="CA48:CF50"/>
    <mergeCell ref="A49:I50"/>
    <mergeCell ref="J49:T50"/>
    <mergeCell ref="V49:AD50"/>
    <mergeCell ref="AE49:AO50"/>
    <mergeCell ref="C47:I48"/>
    <mergeCell ref="J47:T48"/>
    <mergeCell ref="V47:AD48"/>
    <mergeCell ref="BG48:BM50"/>
    <mergeCell ref="AE47:AO48"/>
    <mergeCell ref="AR48:AY50"/>
    <mergeCell ref="AZ48:BF50"/>
    <mergeCell ref="BN48:BT50"/>
    <mergeCell ref="BU48:BZ50"/>
    <mergeCell ref="A58:H60"/>
    <mergeCell ref="I58:O60"/>
    <mergeCell ref="P58:V60"/>
    <mergeCell ref="W58:AC60"/>
    <mergeCell ref="AD58:AI60"/>
    <mergeCell ref="AJ58:AO60"/>
    <mergeCell ref="C55:I56"/>
    <mergeCell ref="J55:T56"/>
    <mergeCell ref="X55:AD56"/>
    <mergeCell ref="AE55:AO56"/>
    <mergeCell ref="C51:I52"/>
    <mergeCell ref="J51:T52"/>
    <mergeCell ref="V51:AD52"/>
    <mergeCell ref="AE51:AO52"/>
    <mergeCell ref="A53:I54"/>
    <mergeCell ref="X53:AD54"/>
    <mergeCell ref="J53:M54"/>
    <mergeCell ref="N53:T54"/>
    <mergeCell ref="O31:Q32"/>
    <mergeCell ref="H31:N32"/>
    <mergeCell ref="O33:Q34"/>
    <mergeCell ref="AF31:AO32"/>
    <mergeCell ref="AE53:AO54"/>
    <mergeCell ref="AG38:AO39"/>
    <mergeCell ref="R33:T34"/>
    <mergeCell ref="U33:W34"/>
    <mergeCell ref="X31:Y32"/>
    <mergeCell ref="Z31:AC32"/>
    <mergeCell ref="X33:Y34"/>
    <mergeCell ref="Z33:AC34"/>
    <mergeCell ref="A45:I46"/>
    <mergeCell ref="AC42:AI43"/>
    <mergeCell ref="H36:H39"/>
    <mergeCell ref="J45:T46"/>
  </mergeCells>
  <phoneticPr fontId="10"/>
  <conditionalFormatting sqref="AF31:AO32">
    <cfRule type="expression" dxfId="7" priority="5">
      <formula>$AF31+1765&lt;=TODAY()</formula>
    </cfRule>
  </conditionalFormatting>
  <conditionalFormatting sqref="BW21:CF22">
    <cfRule type="expression" dxfId="6" priority="3">
      <formula>BW21+1765&lt;=TODAY()</formula>
    </cfRule>
  </conditionalFormatting>
  <conditionalFormatting sqref="AF33:AO34">
    <cfRule type="expression" dxfId="5" priority="2">
      <formula>$AF33+1765&lt;=TODAY()</formula>
    </cfRule>
  </conditionalFormatting>
  <conditionalFormatting sqref="BW23:CF24">
    <cfRule type="expression" dxfId="4" priority="1">
      <formula>$BW23+1765&lt;=TODAY()</formula>
    </cfRule>
  </conditionalFormatting>
  <printOptions horizontalCentered="1" verticalCentered="1"/>
  <pageMargins left="0.62992125984251968" right="0.62992125984251968" top="0.74803149606299213" bottom="0.74803149606299213" header="0.31496062992125984" footer="0.31496062992125984"/>
  <pageSetup paperSize="8" scale="61"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AF42"/>
  <sheetViews>
    <sheetView topLeftCell="A7" zoomScale="115" zoomScaleNormal="115" zoomScaleSheetLayoutView="100" workbookViewId="0">
      <selection activeCell="G13" sqref="G13:AD13"/>
    </sheetView>
  </sheetViews>
  <sheetFormatPr defaultColWidth="3" defaultRowHeight="13.5"/>
  <cols>
    <col min="1" max="31" width="3" style="81"/>
    <col min="32" max="32" width="18.140625" style="81" customWidth="1"/>
    <col min="33" max="16384" width="3" style="81"/>
  </cols>
  <sheetData>
    <row r="1" spans="1:30" ht="15" customHeight="1">
      <c r="A1" s="767" t="s">
        <v>475</v>
      </c>
      <c r="B1" s="768"/>
      <c r="C1" s="768"/>
      <c r="D1" s="768"/>
      <c r="E1" s="768"/>
      <c r="F1" s="768"/>
      <c r="G1" s="768"/>
      <c r="H1" s="768"/>
      <c r="I1" s="768"/>
      <c r="J1" s="768"/>
      <c r="K1" s="788"/>
      <c r="L1" s="24"/>
      <c r="M1" s="24"/>
      <c r="N1" s="24"/>
      <c r="O1" s="24"/>
      <c r="P1" s="24"/>
      <c r="Q1" s="24"/>
      <c r="R1" s="24"/>
      <c r="S1" s="24"/>
      <c r="T1" s="24"/>
      <c r="U1" s="24"/>
      <c r="V1" s="24"/>
      <c r="W1" s="24"/>
      <c r="X1" s="24"/>
      <c r="Y1" s="24"/>
      <c r="Z1" s="24"/>
      <c r="AA1" s="24"/>
      <c r="AB1" s="24"/>
      <c r="AC1" s="24"/>
      <c r="AD1" s="24"/>
    </row>
    <row r="2" spans="1:30"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0" ht="19.5" customHeight="1">
      <c r="A3" s="789" t="s">
        <v>928</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row>
    <row r="4" spans="1:30" ht="11.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21" customHeight="1">
      <c r="A5" s="795" t="str">
        <f>初期入力!B1&amp;""</f>
        <v>現場</v>
      </c>
      <c r="B5" s="795"/>
      <c r="C5" s="795"/>
      <c r="D5" s="795"/>
      <c r="E5" s="795"/>
      <c r="F5" s="795"/>
      <c r="G5" s="795"/>
      <c r="H5" s="795"/>
      <c r="I5" s="795"/>
      <c r="J5" s="795"/>
      <c r="K5" s="795"/>
      <c r="L5" s="795"/>
      <c r="M5" s="795"/>
      <c r="N5" s="795"/>
      <c r="O5" s="795"/>
      <c r="P5" s="24"/>
      <c r="Q5" s="24"/>
      <c r="R5" s="24"/>
      <c r="S5" s="24"/>
      <c r="T5" s="24"/>
      <c r="U5" s="24"/>
      <c r="V5" s="24"/>
      <c r="W5" s="24"/>
      <c r="X5" s="24"/>
      <c r="Y5" s="24"/>
      <c r="Z5" s="24"/>
      <c r="AA5" s="24"/>
      <c r="AB5" s="24"/>
      <c r="AC5" s="24"/>
      <c r="AD5" s="24"/>
    </row>
    <row r="6" spans="1:30" ht="18.75" customHeight="1">
      <c r="A6" s="82" t="s">
        <v>474</v>
      </c>
      <c r="B6" s="24"/>
      <c r="C6" s="24"/>
      <c r="D6" s="24"/>
      <c r="E6" s="24"/>
      <c r="F6" s="24"/>
      <c r="G6" s="24"/>
      <c r="H6" s="24"/>
      <c r="I6" s="24"/>
      <c r="J6" s="24"/>
      <c r="K6" s="24"/>
      <c r="L6" s="24"/>
      <c r="M6" s="24"/>
      <c r="N6" s="24"/>
      <c r="O6" s="24"/>
      <c r="P6" s="24"/>
      <c r="Q6" s="790"/>
      <c r="R6" s="790"/>
      <c r="S6" s="790"/>
      <c r="T6" s="790"/>
      <c r="U6" s="791" t="str">
        <f>IF(初期入力!G2="",IF(初期入力!G1="","令和　 年　 月　 日",初期入力!G1),初期入力!G2)</f>
        <v>令和　 年　 月　 日</v>
      </c>
      <c r="V6" s="791"/>
      <c r="W6" s="791"/>
      <c r="X6" s="791"/>
      <c r="Y6" s="791"/>
      <c r="Z6" s="791"/>
      <c r="AA6" s="791"/>
      <c r="AB6" s="791"/>
      <c r="AC6" s="791"/>
      <c r="AD6" s="791"/>
    </row>
    <row r="7" spans="1:30" ht="26.25" customHeight="1">
      <c r="A7" s="24"/>
      <c r="B7" s="24"/>
      <c r="C7" s="24"/>
      <c r="D7" s="24"/>
      <c r="E7" s="24"/>
      <c r="F7" s="24"/>
      <c r="G7" s="24"/>
      <c r="H7" s="24"/>
      <c r="I7" s="24"/>
      <c r="J7" s="24"/>
      <c r="K7" s="24"/>
      <c r="L7" s="24"/>
      <c r="M7" s="24"/>
      <c r="N7" s="24"/>
      <c r="O7" s="24"/>
      <c r="P7" s="792" t="s">
        <v>741</v>
      </c>
      <c r="Q7" s="792"/>
      <c r="R7" s="792"/>
      <c r="S7" s="792"/>
      <c r="T7" s="792"/>
      <c r="U7" s="24"/>
      <c r="V7" s="794">
        <f>IF(初期入力!H1=1,初期入力!F5,IF(初期入力!H1=2,初期入力!G5,IF(初期入力!H1=3,初期入力!H5,IF(初期入力!H1=4,初期入力!I5,""))))</f>
        <v>0</v>
      </c>
      <c r="W7" s="794"/>
      <c r="X7" s="794"/>
      <c r="Y7" s="794"/>
      <c r="Z7" s="794"/>
      <c r="AA7" s="794"/>
      <c r="AB7" s="794"/>
      <c r="AC7" s="794"/>
      <c r="AD7" s="794"/>
    </row>
    <row r="8" spans="1:30" ht="18.75" customHeight="1">
      <c r="A8" s="24"/>
      <c r="B8" s="24"/>
      <c r="C8" s="24"/>
      <c r="D8" s="24"/>
      <c r="E8" s="24"/>
      <c r="F8" s="24"/>
      <c r="G8" s="24"/>
      <c r="H8" s="24"/>
      <c r="I8" s="24"/>
      <c r="J8" s="24"/>
      <c r="K8" s="24"/>
      <c r="L8" s="24"/>
      <c r="M8" s="24"/>
      <c r="N8" s="24"/>
      <c r="O8" s="24"/>
      <c r="P8" s="793" t="s">
        <v>30</v>
      </c>
      <c r="Q8" s="793"/>
      <c r="R8" s="793"/>
      <c r="S8" s="793"/>
      <c r="T8" s="793"/>
      <c r="U8" s="24"/>
      <c r="V8" s="796" t="str">
        <f>IF(初期入力!H1=1,初期入力!F11,IF(初期入力!H1=2,初期入力!G11,IF(初期入力!H1=3,初期入力!H11,IF(初期入力!H1=4,初期入力!I11,""))))&amp;""</f>
        <v/>
      </c>
      <c r="W8" s="796"/>
      <c r="X8" s="796"/>
      <c r="Y8" s="796"/>
      <c r="Z8" s="796"/>
      <c r="AA8" s="796"/>
      <c r="AB8" s="796"/>
      <c r="AC8" s="796"/>
      <c r="AD8" s="41" t="s">
        <v>868</v>
      </c>
    </row>
    <row r="9" spans="1:30" ht="18.75" customHeight="1">
      <c r="A9" s="82" t="s">
        <v>929</v>
      </c>
      <c r="B9" s="82"/>
      <c r="C9" s="82"/>
      <c r="D9" s="82"/>
      <c r="E9" s="82"/>
      <c r="F9" s="82"/>
      <c r="G9" s="82"/>
      <c r="H9" s="82"/>
      <c r="I9" s="82"/>
      <c r="J9" s="82"/>
      <c r="K9" s="82"/>
      <c r="L9" s="82"/>
      <c r="M9" s="82"/>
      <c r="N9" s="82"/>
      <c r="O9" s="82"/>
      <c r="P9" s="82"/>
      <c r="Q9" s="82"/>
      <c r="R9" s="82"/>
      <c r="S9" s="82"/>
      <c r="T9" s="24"/>
      <c r="U9" s="24"/>
      <c r="V9" s="24"/>
      <c r="W9" s="24"/>
      <c r="X9" s="24"/>
      <c r="Y9" s="24"/>
      <c r="Z9" s="24"/>
      <c r="AA9" s="24"/>
      <c r="AB9" s="24"/>
      <c r="AC9" s="24"/>
      <c r="AD9" s="24"/>
    </row>
    <row r="10" spans="1:30">
      <c r="A10" s="24"/>
      <c r="B10" s="24"/>
      <c r="C10" s="24"/>
      <c r="D10" s="24"/>
      <c r="E10" s="24"/>
      <c r="F10" s="24"/>
      <c r="G10" s="24"/>
      <c r="H10" s="24"/>
      <c r="I10" s="24"/>
      <c r="J10" s="24"/>
      <c r="K10" s="24"/>
      <c r="L10" s="24"/>
      <c r="M10" s="24"/>
      <c r="N10" s="790" t="s">
        <v>446</v>
      </c>
      <c r="O10" s="790"/>
      <c r="P10" s="790"/>
      <c r="Q10" s="24"/>
      <c r="R10" s="24"/>
      <c r="S10" s="24"/>
      <c r="T10" s="24"/>
      <c r="U10" s="24"/>
      <c r="V10" s="24"/>
      <c r="W10" s="24"/>
      <c r="X10" s="24"/>
      <c r="Y10" s="24"/>
      <c r="Z10" s="24"/>
      <c r="AA10" s="24"/>
      <c r="AB10" s="24"/>
      <c r="AC10" s="24"/>
      <c r="AD10" s="24"/>
    </row>
    <row r="11" spans="1:30" ht="18.75" customHeight="1">
      <c r="A11" s="82" t="s">
        <v>447</v>
      </c>
      <c r="B11" s="82"/>
      <c r="C11" s="82"/>
      <c r="D11" s="82"/>
      <c r="E11" s="82"/>
      <c r="F11" s="82"/>
      <c r="G11" s="82"/>
      <c r="H11" s="82"/>
      <c r="I11" s="24"/>
      <c r="J11" s="24"/>
      <c r="K11" s="24"/>
      <c r="L11" s="24"/>
      <c r="M11" s="24"/>
      <c r="N11" s="24"/>
      <c r="O11" s="24"/>
      <c r="P11" s="24"/>
      <c r="Q11" s="24"/>
      <c r="R11" s="24"/>
      <c r="S11" s="24"/>
      <c r="T11" s="24"/>
      <c r="U11" s="24"/>
      <c r="V11" s="24"/>
      <c r="W11" s="24"/>
      <c r="X11" s="24"/>
      <c r="Y11" s="24"/>
      <c r="Z11" s="24"/>
      <c r="AA11" s="24"/>
      <c r="AB11" s="24"/>
      <c r="AC11" s="24"/>
      <c r="AD11" s="24"/>
    </row>
    <row r="12" spans="1:30" ht="20.25" customHeight="1">
      <c r="A12" s="797" t="s">
        <v>448</v>
      </c>
      <c r="B12" s="798"/>
      <c r="C12" s="798"/>
      <c r="D12" s="798"/>
      <c r="E12" s="798"/>
      <c r="F12" s="798"/>
      <c r="G12" s="799" t="str">
        <f>初期入力!B1&amp;""</f>
        <v>現場</v>
      </c>
      <c r="H12" s="800"/>
      <c r="I12" s="800"/>
      <c r="J12" s="800"/>
      <c r="K12" s="800"/>
      <c r="L12" s="800"/>
      <c r="M12" s="800"/>
      <c r="N12" s="800"/>
      <c r="O12" s="800"/>
      <c r="P12" s="800"/>
      <c r="Q12" s="800"/>
      <c r="R12" s="800"/>
      <c r="S12" s="800"/>
      <c r="T12" s="800"/>
      <c r="U12" s="800"/>
      <c r="V12" s="800"/>
      <c r="W12" s="800"/>
      <c r="X12" s="800"/>
      <c r="Y12" s="800"/>
      <c r="Z12" s="800"/>
      <c r="AA12" s="800"/>
      <c r="AB12" s="800"/>
      <c r="AC12" s="800"/>
      <c r="AD12" s="801"/>
    </row>
    <row r="13" spans="1:30" ht="20.25" customHeight="1">
      <c r="A13" s="802" t="s">
        <v>449</v>
      </c>
      <c r="B13" s="803"/>
      <c r="C13" s="803"/>
      <c r="D13" s="803"/>
      <c r="E13" s="803"/>
      <c r="F13" s="803"/>
      <c r="G13" s="804"/>
      <c r="H13" s="805"/>
      <c r="I13" s="805"/>
      <c r="J13" s="805"/>
      <c r="K13" s="805"/>
      <c r="L13" s="805"/>
      <c r="M13" s="805"/>
      <c r="N13" s="805"/>
      <c r="O13" s="805"/>
      <c r="P13" s="805"/>
      <c r="Q13" s="805"/>
      <c r="R13" s="805"/>
      <c r="S13" s="805"/>
      <c r="T13" s="805"/>
      <c r="U13" s="805"/>
      <c r="V13" s="805"/>
      <c r="W13" s="805"/>
      <c r="X13" s="805"/>
      <c r="Y13" s="805"/>
      <c r="Z13" s="805"/>
      <c r="AA13" s="805"/>
      <c r="AB13" s="805"/>
      <c r="AC13" s="805"/>
      <c r="AD13" s="806"/>
    </row>
    <row r="14" spans="1:30">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c r="A15" s="22" t="s">
        <v>917</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row>
    <row r="16" spans="1:30" ht="18.75" customHeight="1">
      <c r="A16" s="82" t="s">
        <v>744</v>
      </c>
      <c r="B16" s="82"/>
      <c r="C16" s="82"/>
      <c r="D16" s="82"/>
      <c r="E16" s="82"/>
      <c r="F16" s="82"/>
      <c r="G16" s="82"/>
      <c r="H16" s="82"/>
      <c r="I16" s="82"/>
      <c r="J16" s="82"/>
      <c r="K16" s="82"/>
      <c r="L16" s="82"/>
      <c r="M16" s="82"/>
      <c r="N16" s="82"/>
      <c r="O16" s="82"/>
      <c r="P16" s="82"/>
      <c r="Q16" s="82"/>
      <c r="R16" s="82"/>
      <c r="S16" s="82"/>
      <c r="T16" s="82"/>
      <c r="U16" s="24"/>
      <c r="V16" s="24"/>
      <c r="W16" s="24"/>
      <c r="X16" s="24"/>
      <c r="Y16" s="24"/>
      <c r="Z16" s="24"/>
      <c r="AA16" s="24"/>
      <c r="AB16" s="24"/>
      <c r="AC16" s="24"/>
      <c r="AD16" s="24"/>
    </row>
    <row r="17" spans="1:32" ht="19.5" customHeight="1">
      <c r="A17" s="807"/>
      <c r="B17" s="808"/>
      <c r="C17" s="808"/>
      <c r="D17" s="808"/>
      <c r="E17" s="808"/>
      <c r="F17" s="809"/>
      <c r="G17" s="807" t="s">
        <v>914</v>
      </c>
      <c r="H17" s="808"/>
      <c r="I17" s="808"/>
      <c r="J17" s="808"/>
      <c r="K17" s="808"/>
      <c r="L17" s="808"/>
      <c r="M17" s="808"/>
      <c r="N17" s="810"/>
      <c r="O17" s="807" t="s">
        <v>915</v>
      </c>
      <c r="P17" s="808"/>
      <c r="Q17" s="808"/>
      <c r="R17" s="808"/>
      <c r="S17" s="808"/>
      <c r="T17" s="808"/>
      <c r="U17" s="808"/>
      <c r="V17" s="810"/>
      <c r="W17" s="811" t="s">
        <v>916</v>
      </c>
      <c r="X17" s="808"/>
      <c r="Y17" s="808"/>
      <c r="Z17" s="808"/>
      <c r="AA17" s="808"/>
      <c r="AB17" s="808"/>
      <c r="AC17" s="808"/>
      <c r="AD17" s="810"/>
      <c r="AF17" s="394"/>
    </row>
    <row r="18" spans="1:32" ht="18" customHeight="1">
      <c r="A18" s="784" t="s">
        <v>450</v>
      </c>
      <c r="B18" s="779"/>
      <c r="C18" s="779"/>
      <c r="D18" s="779"/>
      <c r="E18" s="779"/>
      <c r="F18" s="780"/>
      <c r="G18" s="812"/>
      <c r="H18" s="813"/>
      <c r="I18" s="813"/>
      <c r="J18" s="813"/>
      <c r="K18" s="813"/>
      <c r="L18" s="813"/>
      <c r="M18" s="813"/>
      <c r="N18" s="814"/>
      <c r="O18" s="812"/>
      <c r="P18" s="813"/>
      <c r="Q18" s="813"/>
      <c r="R18" s="813"/>
      <c r="S18" s="813"/>
      <c r="T18" s="813"/>
      <c r="U18" s="813"/>
      <c r="V18" s="814"/>
      <c r="W18" s="815"/>
      <c r="X18" s="813"/>
      <c r="Y18" s="813"/>
      <c r="Z18" s="813"/>
      <c r="AA18" s="813"/>
      <c r="AB18" s="813"/>
      <c r="AC18" s="813"/>
      <c r="AD18" s="814"/>
    </row>
    <row r="19" spans="1:32" ht="18" customHeight="1">
      <c r="A19" s="816" t="s">
        <v>15</v>
      </c>
      <c r="B19" s="776"/>
      <c r="C19" s="776"/>
      <c r="D19" s="776"/>
      <c r="E19" s="776"/>
      <c r="F19" s="777"/>
      <c r="G19" s="817"/>
      <c r="H19" s="818"/>
      <c r="I19" s="818"/>
      <c r="J19" s="818"/>
      <c r="K19" s="818"/>
      <c r="L19" s="818"/>
      <c r="M19" s="818"/>
      <c r="N19" s="819"/>
      <c r="O19" s="817"/>
      <c r="P19" s="818"/>
      <c r="Q19" s="818"/>
      <c r="R19" s="818"/>
      <c r="S19" s="818"/>
      <c r="T19" s="818"/>
      <c r="U19" s="818"/>
      <c r="V19" s="819"/>
      <c r="W19" s="820"/>
      <c r="X19" s="818"/>
      <c r="Y19" s="818"/>
      <c r="Z19" s="818"/>
      <c r="AA19" s="818"/>
      <c r="AB19" s="818"/>
      <c r="AC19" s="818"/>
      <c r="AD19" s="819"/>
    </row>
    <row r="20" spans="1:32" ht="18" customHeight="1">
      <c r="A20" s="784" t="s">
        <v>451</v>
      </c>
      <c r="B20" s="779"/>
      <c r="C20" s="779"/>
      <c r="D20" s="779"/>
      <c r="E20" s="779"/>
      <c r="F20" s="780"/>
      <c r="G20" s="812"/>
      <c r="H20" s="813"/>
      <c r="I20" s="813"/>
      <c r="J20" s="813"/>
      <c r="K20" s="813"/>
      <c r="L20" s="813"/>
      <c r="M20" s="813"/>
      <c r="N20" s="814"/>
      <c r="O20" s="812"/>
      <c r="P20" s="813"/>
      <c r="Q20" s="813"/>
      <c r="R20" s="813"/>
      <c r="S20" s="813"/>
      <c r="T20" s="813"/>
      <c r="U20" s="813"/>
      <c r="V20" s="814"/>
      <c r="W20" s="815"/>
      <c r="X20" s="813"/>
      <c r="Y20" s="813"/>
      <c r="Z20" s="813"/>
      <c r="AA20" s="813"/>
      <c r="AB20" s="813"/>
      <c r="AC20" s="813"/>
      <c r="AD20" s="814"/>
    </row>
    <row r="21" spans="1:32" ht="18" customHeight="1">
      <c r="A21" s="784" t="s">
        <v>452</v>
      </c>
      <c r="B21" s="779"/>
      <c r="C21" s="779"/>
      <c r="D21" s="779"/>
      <c r="E21" s="779"/>
      <c r="F21" s="780"/>
      <c r="G21" s="812"/>
      <c r="H21" s="813"/>
      <c r="I21" s="813"/>
      <c r="J21" s="813"/>
      <c r="K21" s="813"/>
      <c r="L21" s="813"/>
      <c r="M21" s="813"/>
      <c r="N21" s="814"/>
      <c r="O21" s="812"/>
      <c r="P21" s="813"/>
      <c r="Q21" s="813"/>
      <c r="R21" s="813"/>
      <c r="S21" s="813"/>
      <c r="T21" s="813"/>
      <c r="U21" s="813"/>
      <c r="V21" s="814"/>
      <c r="W21" s="815"/>
      <c r="X21" s="813"/>
      <c r="Y21" s="813"/>
      <c r="Z21" s="813"/>
      <c r="AA21" s="813"/>
      <c r="AB21" s="813"/>
      <c r="AC21" s="813"/>
      <c r="AD21" s="814"/>
    </row>
    <row r="22" spans="1:32" ht="18" customHeight="1">
      <c r="A22" s="784" t="s">
        <v>453</v>
      </c>
      <c r="B22" s="779"/>
      <c r="C22" s="779"/>
      <c r="D22" s="779"/>
      <c r="E22" s="779"/>
      <c r="F22" s="780"/>
      <c r="G22" s="812"/>
      <c r="H22" s="813"/>
      <c r="I22" s="813"/>
      <c r="J22" s="813"/>
      <c r="K22" s="813"/>
      <c r="L22" s="813"/>
      <c r="M22" s="813"/>
      <c r="N22" s="814"/>
      <c r="O22" s="812"/>
      <c r="P22" s="813"/>
      <c r="Q22" s="813"/>
      <c r="R22" s="813"/>
      <c r="S22" s="813"/>
      <c r="T22" s="813"/>
      <c r="U22" s="813"/>
      <c r="V22" s="814"/>
      <c r="W22" s="815"/>
      <c r="X22" s="813"/>
      <c r="Y22" s="813"/>
      <c r="Z22" s="813"/>
      <c r="AA22" s="813"/>
      <c r="AB22" s="813"/>
      <c r="AC22" s="813"/>
      <c r="AD22" s="814"/>
    </row>
    <row r="23" spans="1:32" ht="18" customHeight="1">
      <c r="A23" s="784" t="s">
        <v>454</v>
      </c>
      <c r="B23" s="779"/>
      <c r="C23" s="779"/>
      <c r="D23" s="779"/>
      <c r="E23" s="779"/>
      <c r="F23" s="780"/>
      <c r="G23" s="821"/>
      <c r="H23" s="813"/>
      <c r="I23" s="813"/>
      <c r="J23" s="813"/>
      <c r="K23" s="813"/>
      <c r="L23" s="813"/>
      <c r="M23" s="813"/>
      <c r="N23" s="814"/>
      <c r="O23" s="812"/>
      <c r="P23" s="813"/>
      <c r="Q23" s="813"/>
      <c r="R23" s="813"/>
      <c r="S23" s="813"/>
      <c r="T23" s="813"/>
      <c r="U23" s="813"/>
      <c r="V23" s="814"/>
      <c r="W23" s="815"/>
      <c r="X23" s="813"/>
      <c r="Y23" s="813"/>
      <c r="Z23" s="813"/>
      <c r="AA23" s="813"/>
      <c r="AB23" s="813"/>
      <c r="AC23" s="813"/>
      <c r="AD23" s="814"/>
    </row>
    <row r="24" spans="1:32" ht="38.25" customHeight="1">
      <c r="A24" s="778" t="s">
        <v>912</v>
      </c>
      <c r="B24" s="779"/>
      <c r="C24" s="779"/>
      <c r="D24" s="779"/>
      <c r="E24" s="779"/>
      <c r="F24" s="780"/>
      <c r="G24" s="781" t="s">
        <v>911</v>
      </c>
      <c r="H24" s="782"/>
      <c r="I24" s="782"/>
      <c r="J24" s="782"/>
      <c r="K24" s="782"/>
      <c r="L24" s="782"/>
      <c r="M24" s="782"/>
      <c r="N24" s="783"/>
      <c r="O24" s="781" t="s">
        <v>911</v>
      </c>
      <c r="P24" s="782"/>
      <c r="Q24" s="782"/>
      <c r="R24" s="782"/>
      <c r="S24" s="782"/>
      <c r="T24" s="782"/>
      <c r="U24" s="782"/>
      <c r="V24" s="783"/>
      <c r="W24" s="781" t="s">
        <v>911</v>
      </c>
      <c r="X24" s="782"/>
      <c r="Y24" s="782"/>
      <c r="Z24" s="782"/>
      <c r="AA24" s="782"/>
      <c r="AB24" s="782"/>
      <c r="AC24" s="782"/>
      <c r="AD24" s="783"/>
    </row>
    <row r="25" spans="1:32" ht="18" customHeight="1">
      <c r="A25" s="784" t="s">
        <v>910</v>
      </c>
      <c r="B25" s="779"/>
      <c r="C25" s="779"/>
      <c r="D25" s="779"/>
      <c r="E25" s="779"/>
      <c r="F25" s="780"/>
      <c r="G25" s="785"/>
      <c r="H25" s="786"/>
      <c r="I25" s="786"/>
      <c r="J25" s="786"/>
      <c r="K25" s="786"/>
      <c r="L25" s="786"/>
      <c r="M25" s="786"/>
      <c r="N25" s="787"/>
      <c r="O25" s="785"/>
      <c r="P25" s="786"/>
      <c r="Q25" s="786"/>
      <c r="R25" s="786"/>
      <c r="S25" s="786"/>
      <c r="T25" s="786"/>
      <c r="U25" s="786"/>
      <c r="V25" s="787"/>
      <c r="W25" s="785"/>
      <c r="X25" s="786"/>
      <c r="Y25" s="786"/>
      <c r="Z25" s="786"/>
      <c r="AA25" s="786"/>
      <c r="AB25" s="786"/>
      <c r="AC25" s="786"/>
      <c r="AD25" s="787"/>
    </row>
    <row r="26" spans="1:32" ht="40.5" customHeight="1">
      <c r="A26" s="775" t="s">
        <v>913</v>
      </c>
      <c r="B26" s="776"/>
      <c r="C26" s="776"/>
      <c r="D26" s="776"/>
      <c r="E26" s="776"/>
      <c r="F26" s="777"/>
      <c r="G26" s="772" t="s">
        <v>938</v>
      </c>
      <c r="H26" s="773"/>
      <c r="I26" s="773"/>
      <c r="J26" s="773"/>
      <c r="K26" s="773"/>
      <c r="L26" s="773"/>
      <c r="M26" s="773"/>
      <c r="N26" s="774"/>
      <c r="O26" s="772" t="s">
        <v>938</v>
      </c>
      <c r="P26" s="773"/>
      <c r="Q26" s="773"/>
      <c r="R26" s="773"/>
      <c r="S26" s="773"/>
      <c r="T26" s="773"/>
      <c r="U26" s="773"/>
      <c r="V26" s="774"/>
      <c r="W26" s="772" t="s">
        <v>938</v>
      </c>
      <c r="X26" s="773"/>
      <c r="Y26" s="773"/>
      <c r="Z26" s="773"/>
      <c r="AA26" s="773"/>
      <c r="AB26" s="773"/>
      <c r="AC26" s="773"/>
      <c r="AD26" s="774"/>
    </row>
    <row r="27" spans="1:32">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2" ht="18.75" customHeight="1">
      <c r="A28" s="82" t="s">
        <v>927</v>
      </c>
      <c r="B28" s="82"/>
      <c r="C28" s="82"/>
      <c r="D28" s="82"/>
      <c r="E28" s="82"/>
      <c r="F28" s="82"/>
      <c r="G28" s="82"/>
      <c r="H28" s="82"/>
      <c r="I28" s="82"/>
      <c r="J28" s="82"/>
      <c r="K28" s="82"/>
      <c r="L28" s="82"/>
      <c r="M28" s="82"/>
      <c r="N28" s="82"/>
      <c r="O28" s="82"/>
      <c r="P28" s="24"/>
      <c r="Q28" s="24"/>
      <c r="R28" s="24"/>
      <c r="S28" s="24"/>
      <c r="T28" s="24"/>
      <c r="U28" s="24"/>
      <c r="V28" s="24"/>
      <c r="W28" s="24"/>
      <c r="X28" s="24"/>
      <c r="Y28" s="24"/>
      <c r="Z28" s="24"/>
      <c r="AA28" s="24"/>
      <c r="AB28" s="24"/>
      <c r="AC28" s="24"/>
      <c r="AD28" s="24"/>
    </row>
    <row r="29" spans="1:32" ht="18.75" customHeight="1">
      <c r="A29" s="761" t="s">
        <v>918</v>
      </c>
      <c r="B29" s="762"/>
      <c r="C29" s="762"/>
      <c r="D29" s="762"/>
      <c r="E29" s="762"/>
      <c r="F29" s="762"/>
      <c r="G29" s="762"/>
      <c r="H29" s="763"/>
      <c r="I29" s="764"/>
      <c r="J29" s="765"/>
      <c r="K29" s="765"/>
      <c r="L29" s="765"/>
      <c r="M29" s="765"/>
      <c r="N29" s="765"/>
      <c r="O29" s="765"/>
      <c r="P29" s="765"/>
      <c r="Q29" s="765"/>
      <c r="R29" s="765"/>
      <c r="S29" s="765"/>
      <c r="T29" s="765"/>
      <c r="U29" s="765"/>
      <c r="V29" s="765"/>
      <c r="W29" s="765"/>
      <c r="X29" s="765"/>
      <c r="Y29" s="765"/>
      <c r="Z29" s="765"/>
      <c r="AA29" s="765"/>
      <c r="AB29" s="765"/>
      <c r="AC29" s="765"/>
      <c r="AD29" s="766"/>
    </row>
    <row r="30" spans="1:32" ht="18.75" customHeight="1">
      <c r="A30" s="761" t="s">
        <v>919</v>
      </c>
      <c r="B30" s="762"/>
      <c r="C30" s="762"/>
      <c r="D30" s="762"/>
      <c r="E30" s="762"/>
      <c r="F30" s="762"/>
      <c r="G30" s="762"/>
      <c r="H30" s="763"/>
      <c r="I30" s="764"/>
      <c r="J30" s="765"/>
      <c r="K30" s="765"/>
      <c r="L30" s="765"/>
      <c r="M30" s="765"/>
      <c r="N30" s="765"/>
      <c r="O30" s="765"/>
      <c r="P30" s="765"/>
      <c r="Q30" s="765"/>
      <c r="R30" s="765"/>
      <c r="S30" s="765"/>
      <c r="T30" s="765"/>
      <c r="U30" s="765"/>
      <c r="V30" s="765"/>
      <c r="W30" s="765"/>
      <c r="X30" s="765"/>
      <c r="Y30" s="765"/>
      <c r="Z30" s="765"/>
      <c r="AA30" s="765"/>
      <c r="AB30" s="765"/>
      <c r="AC30" s="765"/>
      <c r="AD30" s="766"/>
    </row>
    <row r="31" spans="1:32" ht="17.25" customHeight="1">
      <c r="A31" s="761" t="s">
        <v>923</v>
      </c>
      <c r="B31" s="762"/>
      <c r="C31" s="762"/>
      <c r="D31" s="762"/>
      <c r="E31" s="762"/>
      <c r="F31" s="762"/>
      <c r="G31" s="762"/>
      <c r="H31" s="763"/>
      <c r="I31" s="764"/>
      <c r="J31" s="765"/>
      <c r="K31" s="765"/>
      <c r="L31" s="765"/>
      <c r="M31" s="765"/>
      <c r="N31" s="765"/>
      <c r="O31" s="765"/>
      <c r="P31" s="765"/>
      <c r="Q31" s="765"/>
      <c r="R31" s="765"/>
      <c r="S31" s="765"/>
      <c r="T31" s="765"/>
      <c r="U31" s="765"/>
      <c r="V31" s="765"/>
      <c r="W31" s="765"/>
      <c r="X31" s="765"/>
      <c r="Y31" s="765"/>
      <c r="Z31" s="765"/>
      <c r="AA31" s="765"/>
      <c r="AB31" s="765"/>
      <c r="AC31" s="765"/>
      <c r="AD31" s="766"/>
    </row>
    <row r="32" spans="1:32" ht="18.75" customHeight="1">
      <c r="A32" s="761" t="s">
        <v>920</v>
      </c>
      <c r="B32" s="762"/>
      <c r="C32" s="762"/>
      <c r="D32" s="762"/>
      <c r="E32" s="762"/>
      <c r="F32" s="762"/>
      <c r="G32" s="762"/>
      <c r="H32" s="763"/>
      <c r="I32" s="767" t="s">
        <v>921</v>
      </c>
      <c r="J32" s="768"/>
      <c r="K32" s="769"/>
      <c r="L32" s="769"/>
      <c r="M32" s="769"/>
      <c r="N32" s="769"/>
      <c r="O32" s="769"/>
      <c r="P32" s="770" t="s">
        <v>236</v>
      </c>
      <c r="Q32" s="770"/>
      <c r="R32" s="769"/>
      <c r="S32" s="769"/>
      <c r="T32" s="769"/>
      <c r="U32" s="769"/>
      <c r="V32" s="769"/>
      <c r="W32" s="770" t="s">
        <v>922</v>
      </c>
      <c r="X32" s="770"/>
      <c r="Y32" s="770"/>
      <c r="Z32" s="769"/>
      <c r="AA32" s="769"/>
      <c r="AB32" s="769"/>
      <c r="AC32" s="769"/>
      <c r="AD32" s="771"/>
    </row>
    <row r="33" spans="1:30" ht="30.75" customHeight="1">
      <c r="A33" s="24"/>
      <c r="B33" s="823" t="s">
        <v>933</v>
      </c>
      <c r="C33" s="824"/>
      <c r="D33" s="824"/>
      <c r="E33" s="824"/>
      <c r="F33" s="824"/>
      <c r="G33" s="824"/>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row>
    <row r="34" spans="1:30" ht="7.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c r="A35" s="831" t="s">
        <v>455</v>
      </c>
      <c r="B35" s="832"/>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3"/>
    </row>
    <row r="36" spans="1:30">
      <c r="A36" s="825" t="s">
        <v>456</v>
      </c>
      <c r="B36" s="826"/>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7"/>
    </row>
    <row r="37" spans="1:30" ht="30" customHeight="1">
      <c r="A37" s="834" t="s">
        <v>924</v>
      </c>
      <c r="B37" s="826"/>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7"/>
    </row>
    <row r="38" spans="1:30">
      <c r="A38" s="825" t="s">
        <v>457</v>
      </c>
      <c r="B38" s="826"/>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7"/>
    </row>
    <row r="39" spans="1:30">
      <c r="A39" s="825" t="s">
        <v>925</v>
      </c>
      <c r="B39" s="826"/>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7"/>
    </row>
    <row r="40" spans="1:30">
      <c r="A40" s="825" t="s">
        <v>939</v>
      </c>
      <c r="B40" s="826"/>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7"/>
    </row>
    <row r="41" spans="1:30">
      <c r="A41" s="828" t="s">
        <v>926</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30"/>
    </row>
    <row r="42" spans="1:30" ht="19.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822"/>
      <c r="X42" s="822"/>
      <c r="Y42" s="822"/>
      <c r="Z42" s="822"/>
      <c r="AA42" s="822"/>
      <c r="AB42" s="822"/>
      <c r="AC42" s="822"/>
      <c r="AD42" s="822"/>
    </row>
  </sheetData>
  <sheetProtection sheet="1" formatCells="0" insertColumns="0" insertRows="0" deleteColumns="0" deleteRows="0"/>
  <mergeCells count="76">
    <mergeCell ref="W42:AD42"/>
    <mergeCell ref="B33:AD33"/>
    <mergeCell ref="A39:AD39"/>
    <mergeCell ref="A41:AD41"/>
    <mergeCell ref="A35:AD35"/>
    <mergeCell ref="A36:AD36"/>
    <mergeCell ref="A37:AD37"/>
    <mergeCell ref="A38:AD38"/>
    <mergeCell ref="A40:AD40"/>
    <mergeCell ref="A22:F22"/>
    <mergeCell ref="G22:N22"/>
    <mergeCell ref="O22:V22"/>
    <mergeCell ref="W22:AD22"/>
    <mergeCell ref="A23:F23"/>
    <mergeCell ref="G23:N23"/>
    <mergeCell ref="O23:V23"/>
    <mergeCell ref="W23:AD23"/>
    <mergeCell ref="A20:F20"/>
    <mergeCell ref="G20:N20"/>
    <mergeCell ref="O20:V20"/>
    <mergeCell ref="W20:AD20"/>
    <mergeCell ref="A21:F21"/>
    <mergeCell ref="G21:N21"/>
    <mergeCell ref="O21:V21"/>
    <mergeCell ref="W21:AD21"/>
    <mergeCell ref="A18:F18"/>
    <mergeCell ref="G18:N18"/>
    <mergeCell ref="O18:V18"/>
    <mergeCell ref="W18:AD18"/>
    <mergeCell ref="A19:F19"/>
    <mergeCell ref="G19:N19"/>
    <mergeCell ref="O19:V19"/>
    <mergeCell ref="W19:AD19"/>
    <mergeCell ref="A12:F12"/>
    <mergeCell ref="G12:AD12"/>
    <mergeCell ref="A13:F13"/>
    <mergeCell ref="G13:AD13"/>
    <mergeCell ref="A17:F17"/>
    <mergeCell ref="G17:N17"/>
    <mergeCell ref="O17:V17"/>
    <mergeCell ref="W17:AD17"/>
    <mergeCell ref="A1:K1"/>
    <mergeCell ref="A3:AD3"/>
    <mergeCell ref="N10:P10"/>
    <mergeCell ref="U6:AD6"/>
    <mergeCell ref="Q6:T6"/>
    <mergeCell ref="P7:T7"/>
    <mergeCell ref="P8:T8"/>
    <mergeCell ref="V7:AD7"/>
    <mergeCell ref="A5:O5"/>
    <mergeCell ref="V8:AC8"/>
    <mergeCell ref="A24:F24"/>
    <mergeCell ref="G24:N24"/>
    <mergeCell ref="O24:V24"/>
    <mergeCell ref="W24:AD24"/>
    <mergeCell ref="A25:F25"/>
    <mergeCell ref="G25:N25"/>
    <mergeCell ref="O25:V25"/>
    <mergeCell ref="W25:AD25"/>
    <mergeCell ref="O26:V26"/>
    <mergeCell ref="W26:AD26"/>
    <mergeCell ref="A26:F26"/>
    <mergeCell ref="G26:N26"/>
    <mergeCell ref="A29:H29"/>
    <mergeCell ref="I29:AD29"/>
    <mergeCell ref="A30:H30"/>
    <mergeCell ref="I30:AD30"/>
    <mergeCell ref="A31:H31"/>
    <mergeCell ref="I31:AD31"/>
    <mergeCell ref="A32:H32"/>
    <mergeCell ref="I32:J32"/>
    <mergeCell ref="K32:O32"/>
    <mergeCell ref="P32:Q32"/>
    <mergeCell ref="Z32:AD32"/>
    <mergeCell ref="R32:V32"/>
    <mergeCell ref="W32:Y32"/>
  </mergeCells>
  <phoneticPr fontId="10"/>
  <dataValidations xWindow="591" yWindow="530" count="3">
    <dataValidation allowBlank="1" showInputMessage="1" showErrorMessage="1" promptTitle="説明" prompt="現場の住所を_x000a_入力してください" sqref="G13:AD13" xr:uid="{219A5338-CFD9-4DE1-8D62-D517F551CBDC}"/>
    <dataValidation imeMode="on" allowBlank="1" showInputMessage="1" showErrorMessage="1" sqref="G18:AD18 G20:AD22 I29:AD31 K32:O32 R32:V32" xr:uid="{67761CEE-CEAB-4633-AED0-8E5DAE082EA9}"/>
    <dataValidation imeMode="off" allowBlank="1" showInputMessage="1" showErrorMessage="1" sqref="G19:AD19 G23:AD23 G25:AD25 Z32:AD32" xr:uid="{69587D36-F763-4EB3-A812-A93791EBD372}"/>
  </dataValidations>
  <printOptions horizontalCentered="1" verticalCentered="1"/>
  <pageMargins left="0.51181102362204722" right="0.51181102362204722" top="0.35433070866141736" bottom="0.35433070866141736"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I58"/>
  <sheetViews>
    <sheetView zoomScale="115" zoomScaleNormal="115" workbookViewId="0">
      <selection activeCell="AP11" sqref="AP11"/>
    </sheetView>
  </sheetViews>
  <sheetFormatPr defaultRowHeight="24.95" customHeight="1"/>
  <cols>
    <col min="1" max="1" width="3.28515625" style="95" customWidth="1"/>
    <col min="2" max="2" width="1.7109375" style="95" customWidth="1"/>
    <col min="3" max="6" width="2.7109375" style="95" customWidth="1"/>
    <col min="7" max="10" width="3.7109375" style="95" customWidth="1"/>
    <col min="11" max="11" width="4.140625" style="95" customWidth="1"/>
    <col min="12" max="12" width="1.7109375" style="95" customWidth="1"/>
    <col min="13" max="13" width="3.28515625" style="95" customWidth="1"/>
    <col min="14" max="14" width="1.7109375" style="95" customWidth="1"/>
    <col min="15" max="17" width="2.7109375" style="95" customWidth="1"/>
    <col min="18" max="18" width="4.140625" style="95" customWidth="1"/>
    <col min="19" max="22" width="3.7109375" style="95" customWidth="1"/>
    <col min="23" max="23" width="4.140625" style="95" customWidth="1"/>
    <col min="24" max="24" width="1.7109375" style="95" customWidth="1"/>
    <col min="25" max="25" width="3.28515625" style="95" customWidth="1"/>
    <col min="26" max="26" width="1.7109375" style="95" customWidth="1"/>
    <col min="27" max="30" width="2.7109375" style="95" customWidth="1"/>
    <col min="31" max="34" width="3.7109375" style="95" customWidth="1"/>
    <col min="35" max="35" width="4.140625" style="95" customWidth="1"/>
    <col min="36" max="36" width="3.5703125" style="95" customWidth="1"/>
    <col min="37" max="37" width="17.28515625" style="95" customWidth="1"/>
    <col min="38" max="38" width="3.5703125" style="95" customWidth="1"/>
    <col min="39" max="16384" width="9.140625" style="95"/>
  </cols>
  <sheetData>
    <row r="1" spans="1:35" ht="20.100000000000001" customHeight="1">
      <c r="A1" s="854" t="s">
        <v>226</v>
      </c>
      <c r="B1" s="855"/>
      <c r="C1" s="855"/>
      <c r="D1" s="855"/>
      <c r="E1" s="855"/>
      <c r="F1" s="855"/>
      <c r="G1" s="855"/>
      <c r="H1" s="855"/>
      <c r="I1" s="855"/>
      <c r="J1" s="856"/>
      <c r="K1" s="22"/>
      <c r="L1" s="22"/>
      <c r="M1" s="22"/>
      <c r="N1" s="22"/>
      <c r="O1" s="22"/>
      <c r="P1" s="22"/>
      <c r="Q1" s="22"/>
      <c r="R1" s="22"/>
      <c r="S1" s="22"/>
      <c r="T1" s="22"/>
      <c r="U1" s="22"/>
      <c r="V1" s="22"/>
      <c r="W1" s="22"/>
      <c r="X1" s="22"/>
      <c r="Y1" s="22"/>
      <c r="Z1" s="22"/>
      <c r="AA1" s="22"/>
      <c r="AB1" s="861" t="str">
        <f>IF(初期入力!G2="",IF(初期入力!G1="","令和　 年　 月　 日",初期入力!G1),初期入力!G2)</f>
        <v>令和　 年　 月　 日</v>
      </c>
      <c r="AC1" s="861"/>
      <c r="AD1" s="861"/>
      <c r="AE1" s="861"/>
      <c r="AF1" s="861"/>
      <c r="AG1" s="861"/>
      <c r="AH1" s="861"/>
      <c r="AI1" s="861"/>
    </row>
    <row r="2" spans="1:35" ht="12.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ht="24.95" customHeight="1">
      <c r="A3" s="22"/>
      <c r="B3" s="22"/>
      <c r="C3" s="22"/>
      <c r="D3" s="22"/>
      <c r="E3" s="22"/>
      <c r="F3" s="22"/>
      <c r="G3" s="22"/>
      <c r="H3" s="22"/>
      <c r="I3" s="22"/>
      <c r="J3" s="22"/>
      <c r="K3" s="507" t="s">
        <v>731</v>
      </c>
      <c r="L3" s="508"/>
      <c r="M3" s="509"/>
      <c r="N3" s="509"/>
      <c r="O3" s="509"/>
      <c r="P3" s="509"/>
      <c r="Q3" s="509"/>
      <c r="R3" s="507"/>
      <c r="S3" s="509"/>
      <c r="T3" s="509"/>
      <c r="U3" s="509"/>
      <c r="V3" s="509"/>
      <c r="W3" s="509"/>
      <c r="X3" s="508"/>
      <c r="Y3" s="508"/>
      <c r="Z3" s="22"/>
      <c r="AA3" s="22"/>
      <c r="AB3" s="22"/>
      <c r="AC3" s="22"/>
      <c r="AD3" s="22"/>
      <c r="AE3" s="22"/>
      <c r="AF3" s="22"/>
      <c r="AG3" s="22"/>
      <c r="AH3" s="22"/>
      <c r="AI3" s="22"/>
    </row>
    <row r="4" spans="1:35" ht="5.0999999999999996" customHeight="1">
      <c r="A4" s="22"/>
      <c r="B4" s="22"/>
      <c r="C4" s="22"/>
      <c r="D4" s="22"/>
      <c r="E4" s="22"/>
      <c r="F4" s="22"/>
      <c r="G4" s="22"/>
      <c r="H4" s="22"/>
      <c r="I4" s="22"/>
      <c r="J4" s="22"/>
      <c r="K4" s="127"/>
      <c r="L4" s="127"/>
      <c r="M4" s="127"/>
      <c r="N4" s="127"/>
      <c r="O4" s="127"/>
      <c r="P4" s="127"/>
      <c r="Q4" s="127"/>
      <c r="R4" s="127"/>
      <c r="S4" s="127"/>
      <c r="T4" s="127"/>
      <c r="U4" s="127"/>
      <c r="V4" s="127"/>
      <c r="W4" s="127"/>
      <c r="X4" s="127"/>
      <c r="Y4" s="127"/>
      <c r="Z4" s="22"/>
      <c r="AA4" s="22"/>
      <c r="AB4" s="22"/>
      <c r="AC4" s="22"/>
      <c r="AD4" s="22"/>
      <c r="AE4" s="22"/>
      <c r="AF4" s="22"/>
      <c r="AG4" s="22"/>
      <c r="AH4" s="22"/>
      <c r="AI4" s="22"/>
    </row>
    <row r="5" spans="1:35" ht="18" customHeight="1">
      <c r="A5" s="22"/>
      <c r="B5" s="22"/>
      <c r="C5" s="22"/>
      <c r="D5" s="22"/>
      <c r="E5" s="22"/>
      <c r="F5" s="22"/>
      <c r="G5" s="22"/>
      <c r="H5" s="22"/>
      <c r="I5" s="22"/>
      <c r="J5" s="22"/>
      <c r="K5" s="510" t="s">
        <v>1121</v>
      </c>
      <c r="L5" s="509"/>
      <c r="M5" s="509"/>
      <c r="N5" s="509"/>
      <c r="O5" s="509"/>
      <c r="P5" s="509"/>
      <c r="Q5" s="509"/>
      <c r="R5" s="510"/>
      <c r="S5" s="509"/>
      <c r="T5" s="509"/>
      <c r="U5" s="509"/>
      <c r="V5" s="509"/>
      <c r="W5" s="509"/>
      <c r="X5" s="509"/>
      <c r="Y5" s="508"/>
      <c r="Z5" s="22"/>
      <c r="AA5" s="22"/>
      <c r="AB5" s="22"/>
      <c r="AC5" s="22"/>
      <c r="AD5" s="22"/>
      <c r="AE5" s="22"/>
      <c r="AF5" s="22"/>
      <c r="AG5" s="22"/>
      <c r="AH5" s="22"/>
      <c r="AI5" s="22"/>
    </row>
    <row r="6" spans="1:35" ht="5.0999999999999996" customHeight="1">
      <c r="A6" s="22"/>
      <c r="B6" s="22"/>
      <c r="C6" s="22"/>
      <c r="D6" s="22"/>
      <c r="E6" s="22"/>
      <c r="F6" s="22"/>
      <c r="G6" s="22"/>
      <c r="H6" s="22"/>
      <c r="I6" s="22"/>
      <c r="J6" s="22"/>
      <c r="K6" s="157"/>
      <c r="L6" s="157"/>
      <c r="M6" s="157"/>
      <c r="N6" s="157"/>
      <c r="O6" s="157"/>
      <c r="P6" s="157"/>
      <c r="Q6" s="157"/>
      <c r="R6" s="157"/>
      <c r="S6" s="157"/>
      <c r="T6" s="157"/>
      <c r="U6" s="157"/>
      <c r="V6" s="157"/>
      <c r="W6" s="157"/>
      <c r="X6" s="157"/>
      <c r="Y6" s="158"/>
      <c r="Z6" s="22"/>
      <c r="AA6" s="22"/>
      <c r="AB6" s="22"/>
      <c r="AC6" s="22"/>
      <c r="AD6" s="22"/>
      <c r="AE6" s="22"/>
      <c r="AF6" s="22"/>
      <c r="AG6" s="22"/>
      <c r="AH6" s="22"/>
      <c r="AI6" s="22"/>
    </row>
    <row r="7" spans="1:35" ht="19.5" customHeight="1">
      <c r="A7" s="22"/>
      <c r="B7" s="22"/>
      <c r="C7" s="22"/>
      <c r="D7" s="22"/>
      <c r="E7" s="22"/>
      <c r="F7" s="22"/>
      <c r="G7" s="22"/>
      <c r="H7" s="22"/>
      <c r="I7" s="22"/>
      <c r="J7" s="22"/>
      <c r="K7" s="835" t="str">
        <f>初期入力!F52&amp;""</f>
        <v/>
      </c>
      <c r="L7" s="840" t="s">
        <v>51</v>
      </c>
      <c r="M7" s="841"/>
      <c r="N7" s="841"/>
      <c r="O7" s="841"/>
      <c r="P7" s="841"/>
      <c r="Q7" s="842"/>
      <c r="R7" s="846" t="str">
        <f>初期入力!F5&amp;""</f>
        <v/>
      </c>
      <c r="S7" s="847"/>
      <c r="T7" s="847"/>
      <c r="U7" s="847"/>
      <c r="V7" s="847"/>
      <c r="W7" s="847"/>
      <c r="X7" s="847"/>
      <c r="Y7" s="848"/>
      <c r="Z7" s="22"/>
      <c r="AA7" s="22"/>
      <c r="AB7" s="22"/>
      <c r="AC7" s="22"/>
      <c r="AD7" s="22"/>
      <c r="AE7" s="22"/>
      <c r="AF7" s="22"/>
      <c r="AG7" s="22"/>
      <c r="AH7" s="22"/>
      <c r="AI7" s="22"/>
    </row>
    <row r="8" spans="1:35" ht="19.5" customHeight="1">
      <c r="A8" s="22"/>
      <c r="B8" s="22"/>
      <c r="C8" s="22"/>
      <c r="D8" s="22"/>
      <c r="E8" s="22"/>
      <c r="F8" s="22"/>
      <c r="G8" s="22"/>
      <c r="H8" s="22"/>
      <c r="I8" s="22"/>
      <c r="J8" s="22"/>
      <c r="K8" s="836"/>
      <c r="L8" s="840" t="s">
        <v>30</v>
      </c>
      <c r="M8" s="841"/>
      <c r="N8" s="841"/>
      <c r="O8" s="841"/>
      <c r="P8" s="841"/>
      <c r="Q8" s="842"/>
      <c r="R8" s="846" t="str">
        <f>初期入力!F11&amp;""</f>
        <v/>
      </c>
      <c r="S8" s="847"/>
      <c r="T8" s="847"/>
      <c r="U8" s="847"/>
      <c r="V8" s="847"/>
      <c r="W8" s="847"/>
      <c r="X8" s="847"/>
      <c r="Y8" s="848"/>
      <c r="Z8" s="22"/>
      <c r="AA8" s="22"/>
      <c r="AB8" s="22"/>
      <c r="AC8" s="22"/>
      <c r="AD8" s="22"/>
      <c r="AE8" s="22"/>
      <c r="AF8" s="22"/>
      <c r="AG8" s="22"/>
      <c r="AH8" s="22"/>
      <c r="AI8" s="22"/>
    </row>
    <row r="9" spans="1:35" ht="19.5" customHeight="1">
      <c r="A9" s="22"/>
      <c r="B9" s="22"/>
      <c r="C9" s="22"/>
      <c r="D9" s="22"/>
      <c r="E9" s="22"/>
      <c r="F9" s="22"/>
      <c r="G9" s="22"/>
      <c r="H9" s="22"/>
      <c r="I9" s="22"/>
      <c r="J9" s="22"/>
      <c r="K9" s="836"/>
      <c r="L9" s="840" t="s">
        <v>1110</v>
      </c>
      <c r="M9" s="841"/>
      <c r="N9" s="841"/>
      <c r="O9" s="841"/>
      <c r="P9" s="841"/>
      <c r="Q9" s="842"/>
      <c r="R9" s="846" t="str">
        <f>初期入力!F14&amp;"－"&amp;初期入力!F15&amp;""</f>
        <v>－</v>
      </c>
      <c r="S9" s="847"/>
      <c r="T9" s="847"/>
      <c r="U9" s="847"/>
      <c r="V9" s="847"/>
      <c r="W9" s="847"/>
      <c r="X9" s="847"/>
      <c r="Y9" s="848"/>
      <c r="Z9" s="22"/>
      <c r="AA9" s="22"/>
      <c r="AB9" s="22"/>
      <c r="AC9" s="22"/>
      <c r="AD9" s="22"/>
      <c r="AE9" s="22"/>
      <c r="AF9" s="22"/>
      <c r="AG9" s="22"/>
      <c r="AH9" s="22"/>
      <c r="AI9" s="22"/>
    </row>
    <row r="10" spans="1:35" ht="19.5" customHeight="1">
      <c r="A10" s="22"/>
      <c r="B10" s="22"/>
      <c r="C10" s="22"/>
      <c r="D10" s="22"/>
      <c r="E10" s="22"/>
      <c r="F10" s="22"/>
      <c r="G10" s="22"/>
      <c r="H10" s="22"/>
      <c r="I10" s="22"/>
      <c r="J10" s="22"/>
      <c r="K10" s="836"/>
      <c r="L10" s="840" t="s">
        <v>50</v>
      </c>
      <c r="M10" s="841"/>
      <c r="N10" s="841"/>
      <c r="O10" s="841"/>
      <c r="P10" s="841"/>
      <c r="Q10" s="842"/>
      <c r="R10" s="846" t="str">
        <f>初期入力!F35&amp;""</f>
        <v/>
      </c>
      <c r="S10" s="847"/>
      <c r="T10" s="847"/>
      <c r="U10" s="847"/>
      <c r="V10" s="847"/>
      <c r="W10" s="847"/>
      <c r="X10" s="847"/>
      <c r="Y10" s="848"/>
      <c r="Z10" s="22"/>
      <c r="AA10" s="22"/>
      <c r="AB10" s="22"/>
      <c r="AC10" s="22"/>
      <c r="AD10" s="22"/>
      <c r="AE10" s="22"/>
      <c r="AF10" s="22"/>
      <c r="AG10" s="22"/>
      <c r="AH10" s="22"/>
      <c r="AI10" s="22"/>
    </row>
    <row r="11" spans="1:35" ht="19.5" customHeight="1">
      <c r="A11" s="22"/>
      <c r="B11" s="22"/>
      <c r="C11" s="22"/>
      <c r="D11" s="22"/>
      <c r="E11" s="22"/>
      <c r="F11" s="22"/>
      <c r="G11" s="22"/>
      <c r="H11" s="22"/>
      <c r="I11" s="22"/>
      <c r="J11" s="22"/>
      <c r="K11" s="836"/>
      <c r="L11" s="840" t="s">
        <v>52</v>
      </c>
      <c r="M11" s="841"/>
      <c r="N11" s="841"/>
      <c r="O11" s="841"/>
      <c r="P11" s="841"/>
      <c r="Q11" s="842"/>
      <c r="R11" s="846" t="str">
        <f>初期入力!F44&amp;""</f>
        <v/>
      </c>
      <c r="S11" s="847"/>
      <c r="T11" s="847"/>
      <c r="U11" s="847"/>
      <c r="V11" s="847"/>
      <c r="W11" s="847"/>
      <c r="X11" s="847"/>
      <c r="Y11" s="848"/>
      <c r="Z11" s="22"/>
      <c r="AA11" s="22"/>
      <c r="AB11" s="22"/>
      <c r="AC11" s="22"/>
      <c r="AD11" s="22"/>
      <c r="AE11" s="22"/>
      <c r="AF11" s="22"/>
      <c r="AG11" s="22"/>
      <c r="AH11" s="22"/>
      <c r="AI11" s="22"/>
    </row>
    <row r="12" spans="1:35" ht="19.5" customHeight="1">
      <c r="A12" s="22"/>
      <c r="B12" s="22"/>
      <c r="C12" s="22"/>
      <c r="D12" s="22"/>
      <c r="E12" s="22"/>
      <c r="F12" s="22"/>
      <c r="G12" s="22"/>
      <c r="H12" s="22"/>
      <c r="I12" s="22"/>
      <c r="J12" s="22"/>
      <c r="K12" s="836"/>
      <c r="L12" s="843" t="s">
        <v>53</v>
      </c>
      <c r="M12" s="841"/>
      <c r="N12" s="841"/>
      <c r="O12" s="841"/>
      <c r="P12" s="841"/>
      <c r="Q12" s="842"/>
      <c r="R12" s="846" t="str">
        <f>初期入力!F38&amp;""</f>
        <v/>
      </c>
      <c r="S12" s="847"/>
      <c r="T12" s="847"/>
      <c r="U12" s="847"/>
      <c r="V12" s="847"/>
      <c r="W12" s="847"/>
      <c r="X12" s="847"/>
      <c r="Y12" s="848"/>
      <c r="Z12" s="22"/>
      <c r="AA12" s="22"/>
      <c r="AB12" s="22"/>
      <c r="AC12" s="22"/>
      <c r="AD12" s="22"/>
      <c r="AE12" s="22"/>
      <c r="AF12" s="22"/>
      <c r="AG12" s="22"/>
      <c r="AH12" s="22"/>
      <c r="AI12" s="22"/>
    </row>
    <row r="13" spans="1:35" ht="19.5" customHeight="1">
      <c r="A13" s="22"/>
      <c r="B13" s="22"/>
      <c r="C13" s="22"/>
      <c r="D13" s="22"/>
      <c r="E13" s="22"/>
      <c r="F13" s="22"/>
      <c r="G13" s="22"/>
      <c r="H13" s="22"/>
      <c r="I13" s="22"/>
      <c r="J13" s="98"/>
      <c r="K13" s="836"/>
      <c r="L13" s="169"/>
      <c r="M13" s="840" t="s">
        <v>54</v>
      </c>
      <c r="N13" s="841"/>
      <c r="O13" s="841"/>
      <c r="P13" s="841"/>
      <c r="Q13" s="841"/>
      <c r="R13" s="846" t="str">
        <f>初期入力!F40&amp;""</f>
        <v/>
      </c>
      <c r="S13" s="847"/>
      <c r="T13" s="847"/>
      <c r="U13" s="847"/>
      <c r="V13" s="847"/>
      <c r="W13" s="847"/>
      <c r="X13" s="847"/>
      <c r="Y13" s="848"/>
      <c r="Z13" s="22"/>
      <c r="AA13" s="22"/>
      <c r="AB13" s="22"/>
      <c r="AC13" s="22"/>
      <c r="AD13" s="22"/>
      <c r="AE13" s="22"/>
      <c r="AF13" s="22"/>
      <c r="AG13" s="22"/>
      <c r="AH13" s="22"/>
      <c r="AI13" s="22"/>
    </row>
    <row r="14" spans="1:35" ht="19.5" customHeight="1">
      <c r="A14" s="22"/>
      <c r="B14" s="22"/>
      <c r="C14" s="22"/>
      <c r="D14" s="22"/>
      <c r="E14" s="22"/>
      <c r="F14" s="22"/>
      <c r="G14" s="22"/>
      <c r="H14" s="22"/>
      <c r="I14" s="22"/>
      <c r="J14" s="98"/>
      <c r="K14" s="857" t="s">
        <v>49</v>
      </c>
      <c r="L14" s="851" t="s">
        <v>1111</v>
      </c>
      <c r="M14" s="852"/>
      <c r="N14" s="852"/>
      <c r="O14" s="852"/>
      <c r="P14" s="852"/>
      <c r="Q14" s="853"/>
      <c r="R14" s="837" t="s">
        <v>1113</v>
      </c>
      <c r="S14" s="838"/>
      <c r="T14" s="838"/>
      <c r="U14" s="838"/>
      <c r="V14" s="838"/>
      <c r="W14" s="838"/>
      <c r="X14" s="838"/>
      <c r="Y14" s="839"/>
      <c r="Z14" s="22"/>
      <c r="AA14" s="22"/>
      <c r="AB14" s="22"/>
      <c r="AC14" s="22"/>
      <c r="AD14" s="22"/>
      <c r="AE14" s="22"/>
      <c r="AF14" s="22"/>
      <c r="AG14" s="22"/>
      <c r="AH14" s="22"/>
      <c r="AI14" s="22"/>
    </row>
    <row r="15" spans="1:35" ht="19.5" customHeight="1">
      <c r="A15" s="22"/>
      <c r="B15" s="22"/>
      <c r="C15" s="22"/>
      <c r="D15" s="22"/>
      <c r="E15" s="22"/>
      <c r="F15" s="22"/>
      <c r="G15" s="22"/>
      <c r="H15" s="22"/>
      <c r="I15" s="22"/>
      <c r="J15" s="98"/>
      <c r="K15" s="858"/>
      <c r="L15" s="854" t="s">
        <v>1112</v>
      </c>
      <c r="M15" s="855"/>
      <c r="N15" s="855"/>
      <c r="O15" s="855"/>
      <c r="P15" s="855"/>
      <c r="Q15" s="856"/>
      <c r="R15" s="837"/>
      <c r="S15" s="838"/>
      <c r="T15" s="838"/>
      <c r="U15" s="838"/>
      <c r="V15" s="838"/>
      <c r="W15" s="838"/>
      <c r="X15" s="838"/>
      <c r="Y15" s="839"/>
      <c r="Z15" s="22"/>
      <c r="AA15" s="22"/>
      <c r="AB15" s="22"/>
      <c r="AC15" s="22"/>
      <c r="AD15" s="22"/>
      <c r="AE15" s="22"/>
      <c r="AF15" s="22"/>
      <c r="AG15" s="22"/>
      <c r="AH15" s="22"/>
      <c r="AI15" s="22"/>
    </row>
    <row r="16" spans="1:35" ht="19.5" customHeight="1">
      <c r="A16" s="22"/>
      <c r="B16" s="22"/>
      <c r="C16" s="22"/>
      <c r="D16" s="22"/>
      <c r="E16" s="22"/>
      <c r="F16" s="22"/>
      <c r="G16" s="22"/>
      <c r="H16" s="22"/>
      <c r="I16" s="22"/>
      <c r="J16" s="98"/>
      <c r="K16" s="855" t="s">
        <v>12</v>
      </c>
      <c r="L16" s="856"/>
      <c r="M16" s="844" t="str">
        <f>IF(初期入力!F50="","",初期入力!F50)</f>
        <v/>
      </c>
      <c r="N16" s="845"/>
      <c r="O16" s="845"/>
      <c r="P16" s="845"/>
      <c r="Q16" s="845"/>
      <c r="R16" s="845"/>
      <c r="S16" s="131" t="s">
        <v>55</v>
      </c>
      <c r="T16" s="849" t="str">
        <f>IF(初期入力!F51="","",初期入力!F51)</f>
        <v/>
      </c>
      <c r="U16" s="849"/>
      <c r="V16" s="849"/>
      <c r="W16" s="849"/>
      <c r="X16" s="849"/>
      <c r="Y16" s="850"/>
      <c r="Z16" s="22"/>
      <c r="AA16" s="22"/>
      <c r="AB16" s="22"/>
      <c r="AC16" s="22"/>
      <c r="AD16" s="22"/>
      <c r="AE16" s="22"/>
      <c r="AF16" s="22"/>
      <c r="AG16" s="22"/>
      <c r="AH16" s="22"/>
      <c r="AI16" s="22"/>
    </row>
    <row r="17" spans="1:35" ht="12" customHeight="1">
      <c r="A17" s="22"/>
      <c r="B17" s="22"/>
      <c r="C17" s="22"/>
      <c r="D17" s="22"/>
      <c r="E17" s="22"/>
      <c r="F17" s="97"/>
      <c r="G17" s="160"/>
      <c r="H17" s="160"/>
      <c r="I17" s="160"/>
      <c r="J17" s="160"/>
      <c r="K17" s="160"/>
      <c r="L17" s="160"/>
      <c r="M17" s="160"/>
      <c r="N17" s="160"/>
      <c r="O17" s="160"/>
      <c r="P17" s="160"/>
      <c r="Q17" s="160"/>
      <c r="R17" s="162"/>
      <c r="S17" s="160"/>
      <c r="T17" s="161"/>
      <c r="U17" s="160"/>
      <c r="V17" s="160"/>
      <c r="W17" s="160"/>
      <c r="X17" s="160"/>
      <c r="Y17" s="160"/>
      <c r="Z17" s="160"/>
      <c r="AA17" s="160"/>
      <c r="AB17" s="160"/>
      <c r="AC17" s="160"/>
      <c r="AD17" s="160"/>
      <c r="AE17" s="97"/>
      <c r="AF17" s="22"/>
      <c r="AG17" s="22"/>
      <c r="AH17" s="22"/>
      <c r="AI17" s="22"/>
    </row>
    <row r="18" spans="1:35" ht="12" customHeight="1">
      <c r="A18" s="22"/>
      <c r="B18" s="22"/>
      <c r="C18" s="22"/>
      <c r="D18" s="22"/>
      <c r="E18" s="22"/>
      <c r="F18" s="163"/>
      <c r="G18" s="22"/>
      <c r="H18" s="22"/>
      <c r="I18" s="22"/>
      <c r="J18" s="22"/>
      <c r="K18" s="22"/>
      <c r="L18" s="22"/>
      <c r="M18" s="22"/>
      <c r="N18" s="22"/>
      <c r="O18" s="22"/>
      <c r="P18" s="22"/>
      <c r="Q18" s="22"/>
      <c r="R18" s="163"/>
      <c r="S18" s="22"/>
      <c r="T18" s="22"/>
      <c r="U18" s="22"/>
      <c r="V18" s="22"/>
      <c r="W18" s="97"/>
      <c r="X18" s="22"/>
      <c r="Y18" s="22"/>
      <c r="Z18" s="22"/>
      <c r="AA18" s="22"/>
      <c r="AB18" s="22"/>
      <c r="AC18" s="22"/>
      <c r="AD18" s="164"/>
      <c r="AE18" s="502"/>
      <c r="AF18" s="22"/>
      <c r="AG18" s="22"/>
      <c r="AH18" s="22"/>
      <c r="AI18" s="22"/>
    </row>
    <row r="19" spans="1:35" ht="15" customHeight="1">
      <c r="A19" s="501" t="s">
        <v>1118</v>
      </c>
      <c r="B19" s="500"/>
      <c r="C19" s="500"/>
      <c r="D19" s="498"/>
      <c r="E19" s="498"/>
      <c r="F19" s="499"/>
      <c r="G19" s="498"/>
      <c r="H19" s="500"/>
      <c r="I19" s="500"/>
      <c r="J19" s="500"/>
      <c r="K19" s="500"/>
      <c r="L19" s="22"/>
      <c r="M19" s="501" t="s">
        <v>1118</v>
      </c>
      <c r="N19" s="500"/>
      <c r="O19" s="500"/>
      <c r="P19" s="498"/>
      <c r="Q19" s="498"/>
      <c r="R19" s="499"/>
      <c r="S19" s="498"/>
      <c r="T19" s="500"/>
      <c r="U19" s="500"/>
      <c r="V19" s="500"/>
      <c r="W19" s="500"/>
      <c r="X19" s="22"/>
      <c r="Y19" s="501" t="s">
        <v>1118</v>
      </c>
      <c r="Z19" s="500"/>
      <c r="AA19" s="500"/>
      <c r="AB19" s="498"/>
      <c r="AC19" s="498"/>
      <c r="AD19" s="499"/>
      <c r="AE19" s="498"/>
      <c r="AF19" s="500"/>
      <c r="AG19" s="500"/>
      <c r="AH19" s="500"/>
      <c r="AI19" s="500"/>
    </row>
    <row r="20" spans="1:35" ht="18" customHeight="1">
      <c r="A20" s="877"/>
      <c r="B20" s="867" t="s">
        <v>1115</v>
      </c>
      <c r="C20" s="868"/>
      <c r="D20" s="868"/>
      <c r="E20" s="868"/>
      <c r="F20" s="868"/>
      <c r="G20" s="864"/>
      <c r="H20" s="865"/>
      <c r="I20" s="865"/>
      <c r="J20" s="865"/>
      <c r="K20" s="866"/>
      <c r="L20" s="22"/>
      <c r="M20" s="877"/>
      <c r="N20" s="867" t="s">
        <v>1115</v>
      </c>
      <c r="O20" s="868"/>
      <c r="P20" s="868"/>
      <c r="Q20" s="868"/>
      <c r="R20" s="868"/>
      <c r="S20" s="864"/>
      <c r="T20" s="865"/>
      <c r="U20" s="865"/>
      <c r="V20" s="865"/>
      <c r="W20" s="866"/>
      <c r="X20" s="22"/>
      <c r="Y20" s="877"/>
      <c r="Z20" s="867" t="s">
        <v>1115</v>
      </c>
      <c r="AA20" s="868"/>
      <c r="AB20" s="868"/>
      <c r="AC20" s="868"/>
      <c r="AD20" s="868"/>
      <c r="AE20" s="864"/>
      <c r="AF20" s="865"/>
      <c r="AG20" s="865"/>
      <c r="AH20" s="865"/>
      <c r="AI20" s="866"/>
    </row>
    <row r="21" spans="1:35" ht="18" customHeight="1">
      <c r="A21" s="878"/>
      <c r="B21" s="867" t="s">
        <v>30</v>
      </c>
      <c r="C21" s="868"/>
      <c r="D21" s="868"/>
      <c r="E21" s="868"/>
      <c r="F21" s="879"/>
      <c r="G21" s="864"/>
      <c r="H21" s="869"/>
      <c r="I21" s="869"/>
      <c r="J21" s="869"/>
      <c r="K21" s="870"/>
      <c r="L21" s="22"/>
      <c r="M21" s="878"/>
      <c r="N21" s="867" t="s">
        <v>30</v>
      </c>
      <c r="O21" s="868"/>
      <c r="P21" s="868"/>
      <c r="Q21" s="868"/>
      <c r="R21" s="879"/>
      <c r="S21" s="864"/>
      <c r="T21" s="869"/>
      <c r="U21" s="869"/>
      <c r="V21" s="869"/>
      <c r="W21" s="870"/>
      <c r="X21" s="22"/>
      <c r="Y21" s="878"/>
      <c r="Z21" s="867" t="s">
        <v>30</v>
      </c>
      <c r="AA21" s="868"/>
      <c r="AB21" s="868"/>
      <c r="AC21" s="868"/>
      <c r="AD21" s="879"/>
      <c r="AE21" s="864"/>
      <c r="AF21" s="869"/>
      <c r="AG21" s="869"/>
      <c r="AH21" s="869"/>
      <c r="AI21" s="870"/>
    </row>
    <row r="22" spans="1:35" ht="18" customHeight="1">
      <c r="A22" s="878"/>
      <c r="B22" s="867" t="s">
        <v>1114</v>
      </c>
      <c r="C22" s="868"/>
      <c r="D22" s="868"/>
      <c r="E22" s="868"/>
      <c r="F22" s="879"/>
      <c r="G22" s="864"/>
      <c r="H22" s="869"/>
      <c r="I22" s="869"/>
      <c r="J22" s="869"/>
      <c r="K22" s="870"/>
      <c r="L22" s="22"/>
      <c r="M22" s="878"/>
      <c r="N22" s="867" t="s">
        <v>1114</v>
      </c>
      <c r="O22" s="868"/>
      <c r="P22" s="868"/>
      <c r="Q22" s="868"/>
      <c r="R22" s="879"/>
      <c r="S22" s="864"/>
      <c r="T22" s="869"/>
      <c r="U22" s="869"/>
      <c r="V22" s="869"/>
      <c r="W22" s="870"/>
      <c r="X22" s="22"/>
      <c r="Y22" s="878"/>
      <c r="Z22" s="867" t="s">
        <v>1114</v>
      </c>
      <c r="AA22" s="868"/>
      <c r="AB22" s="868"/>
      <c r="AC22" s="868"/>
      <c r="AD22" s="879"/>
      <c r="AE22" s="864"/>
      <c r="AF22" s="869"/>
      <c r="AG22" s="869"/>
      <c r="AH22" s="869"/>
      <c r="AI22" s="870"/>
    </row>
    <row r="23" spans="1:35" ht="18" customHeight="1">
      <c r="A23" s="878"/>
      <c r="B23" s="867" t="s">
        <v>942</v>
      </c>
      <c r="C23" s="868"/>
      <c r="D23" s="868"/>
      <c r="E23" s="868"/>
      <c r="F23" s="868"/>
      <c r="G23" s="864"/>
      <c r="H23" s="865"/>
      <c r="I23" s="865"/>
      <c r="J23" s="865"/>
      <c r="K23" s="866"/>
      <c r="L23" s="22"/>
      <c r="M23" s="878"/>
      <c r="N23" s="867" t="s">
        <v>942</v>
      </c>
      <c r="O23" s="868"/>
      <c r="P23" s="868"/>
      <c r="Q23" s="868"/>
      <c r="R23" s="868"/>
      <c r="S23" s="864"/>
      <c r="T23" s="865"/>
      <c r="U23" s="865"/>
      <c r="V23" s="865"/>
      <c r="W23" s="866"/>
      <c r="X23" s="22"/>
      <c r="Y23" s="878"/>
      <c r="Z23" s="867" t="s">
        <v>942</v>
      </c>
      <c r="AA23" s="868"/>
      <c r="AB23" s="868"/>
      <c r="AC23" s="868"/>
      <c r="AD23" s="868"/>
      <c r="AE23" s="864"/>
      <c r="AF23" s="865"/>
      <c r="AG23" s="865"/>
      <c r="AH23" s="865"/>
      <c r="AI23" s="866"/>
    </row>
    <row r="24" spans="1:35" ht="18" customHeight="1">
      <c r="A24" s="878"/>
      <c r="B24" s="867" t="s">
        <v>1117</v>
      </c>
      <c r="C24" s="868"/>
      <c r="D24" s="868"/>
      <c r="E24" s="868"/>
      <c r="F24" s="868"/>
      <c r="G24" s="864"/>
      <c r="H24" s="865"/>
      <c r="I24" s="865"/>
      <c r="J24" s="865"/>
      <c r="K24" s="866"/>
      <c r="L24" s="22"/>
      <c r="M24" s="878"/>
      <c r="N24" s="867" t="s">
        <v>1117</v>
      </c>
      <c r="O24" s="868"/>
      <c r="P24" s="868"/>
      <c r="Q24" s="868"/>
      <c r="R24" s="868"/>
      <c r="S24" s="864"/>
      <c r="T24" s="865"/>
      <c r="U24" s="865"/>
      <c r="V24" s="865"/>
      <c r="W24" s="866"/>
      <c r="X24" s="22"/>
      <c r="Y24" s="878"/>
      <c r="Z24" s="867" t="s">
        <v>1117</v>
      </c>
      <c r="AA24" s="868"/>
      <c r="AB24" s="868"/>
      <c r="AC24" s="868"/>
      <c r="AD24" s="868"/>
      <c r="AE24" s="864"/>
      <c r="AF24" s="865"/>
      <c r="AG24" s="865"/>
      <c r="AH24" s="865"/>
      <c r="AI24" s="866"/>
    </row>
    <row r="25" spans="1:35" ht="18" customHeight="1">
      <c r="A25" s="878"/>
      <c r="B25" s="871" t="s">
        <v>1116</v>
      </c>
      <c r="C25" s="868"/>
      <c r="D25" s="868"/>
      <c r="E25" s="868"/>
      <c r="F25" s="868"/>
      <c r="G25" s="864"/>
      <c r="H25" s="865"/>
      <c r="I25" s="865"/>
      <c r="J25" s="865"/>
      <c r="K25" s="866"/>
      <c r="L25" s="22"/>
      <c r="M25" s="878"/>
      <c r="N25" s="871" t="s">
        <v>1116</v>
      </c>
      <c r="O25" s="868"/>
      <c r="P25" s="868"/>
      <c r="Q25" s="868"/>
      <c r="R25" s="868"/>
      <c r="S25" s="864"/>
      <c r="T25" s="865"/>
      <c r="U25" s="865"/>
      <c r="V25" s="865"/>
      <c r="W25" s="866"/>
      <c r="X25" s="22"/>
      <c r="Y25" s="878"/>
      <c r="Z25" s="871" t="s">
        <v>1116</v>
      </c>
      <c r="AA25" s="868"/>
      <c r="AB25" s="868"/>
      <c r="AC25" s="868"/>
      <c r="AD25" s="868"/>
      <c r="AE25" s="864"/>
      <c r="AF25" s="865"/>
      <c r="AG25" s="865"/>
      <c r="AH25" s="865"/>
      <c r="AI25" s="866"/>
    </row>
    <row r="26" spans="1:35" ht="18" customHeight="1">
      <c r="A26" s="883" t="s">
        <v>1150</v>
      </c>
      <c r="B26" s="170"/>
      <c r="C26" s="872" t="s">
        <v>10</v>
      </c>
      <c r="D26" s="873"/>
      <c r="E26" s="873"/>
      <c r="F26" s="874"/>
      <c r="G26" s="864"/>
      <c r="H26" s="865"/>
      <c r="I26" s="865"/>
      <c r="J26" s="865"/>
      <c r="K26" s="866"/>
      <c r="L26" s="22"/>
      <c r="M26" s="883" t="s">
        <v>1150</v>
      </c>
      <c r="N26" s="170"/>
      <c r="O26" s="872" t="s">
        <v>10</v>
      </c>
      <c r="P26" s="873"/>
      <c r="Q26" s="873"/>
      <c r="R26" s="874"/>
      <c r="S26" s="864"/>
      <c r="T26" s="865"/>
      <c r="U26" s="865"/>
      <c r="V26" s="865"/>
      <c r="W26" s="866"/>
      <c r="X26" s="22"/>
      <c r="Y26" s="883" t="s">
        <v>1150</v>
      </c>
      <c r="Z26" s="170"/>
      <c r="AA26" s="872" t="s">
        <v>10</v>
      </c>
      <c r="AB26" s="873"/>
      <c r="AC26" s="873"/>
      <c r="AD26" s="874"/>
      <c r="AE26" s="864"/>
      <c r="AF26" s="865"/>
      <c r="AG26" s="865"/>
      <c r="AH26" s="865"/>
      <c r="AI26" s="866"/>
    </row>
    <row r="27" spans="1:35" ht="18" customHeight="1">
      <c r="A27" s="884"/>
      <c r="B27" s="880" t="s">
        <v>1111</v>
      </c>
      <c r="C27" s="881"/>
      <c r="D27" s="881"/>
      <c r="E27" s="881"/>
      <c r="F27" s="882"/>
      <c r="G27" s="869" t="s">
        <v>1113</v>
      </c>
      <c r="H27" s="869"/>
      <c r="I27" s="869"/>
      <c r="J27" s="869"/>
      <c r="K27" s="870"/>
      <c r="L27" s="22"/>
      <c r="M27" s="884"/>
      <c r="N27" s="880" t="s">
        <v>1111</v>
      </c>
      <c r="O27" s="881"/>
      <c r="P27" s="881"/>
      <c r="Q27" s="881"/>
      <c r="R27" s="882"/>
      <c r="S27" s="869" t="s">
        <v>1113</v>
      </c>
      <c r="T27" s="869"/>
      <c r="U27" s="869"/>
      <c r="V27" s="869"/>
      <c r="W27" s="870"/>
      <c r="X27" s="22"/>
      <c r="Y27" s="884"/>
      <c r="Z27" s="880" t="s">
        <v>1111</v>
      </c>
      <c r="AA27" s="881"/>
      <c r="AB27" s="881"/>
      <c r="AC27" s="881"/>
      <c r="AD27" s="882"/>
      <c r="AE27" s="869" t="s">
        <v>1113</v>
      </c>
      <c r="AF27" s="869"/>
      <c r="AG27" s="869"/>
      <c r="AH27" s="869"/>
      <c r="AI27" s="870"/>
    </row>
    <row r="28" spans="1:35" ht="18" customHeight="1">
      <c r="A28" s="875" t="s">
        <v>12</v>
      </c>
      <c r="B28" s="876"/>
      <c r="C28" s="885"/>
      <c r="D28" s="886"/>
      <c r="E28" s="886"/>
      <c r="F28" s="886"/>
      <c r="G28" s="886"/>
      <c r="H28" s="159" t="s">
        <v>55</v>
      </c>
      <c r="I28" s="862"/>
      <c r="J28" s="862"/>
      <c r="K28" s="863"/>
      <c r="L28" s="22"/>
      <c r="M28" s="875" t="s">
        <v>12</v>
      </c>
      <c r="N28" s="876"/>
      <c r="O28" s="885"/>
      <c r="P28" s="886"/>
      <c r="Q28" s="886"/>
      <c r="R28" s="886"/>
      <c r="S28" s="886"/>
      <c r="T28" s="159" t="s">
        <v>55</v>
      </c>
      <c r="U28" s="862"/>
      <c r="V28" s="862"/>
      <c r="W28" s="863"/>
      <c r="X28" s="22"/>
      <c r="Y28" s="875" t="s">
        <v>12</v>
      </c>
      <c r="Z28" s="876"/>
      <c r="AA28" s="885"/>
      <c r="AB28" s="886"/>
      <c r="AC28" s="886"/>
      <c r="AD28" s="886"/>
      <c r="AE28" s="886"/>
      <c r="AF28" s="159" t="s">
        <v>55</v>
      </c>
      <c r="AG28" s="862"/>
      <c r="AH28" s="862"/>
      <c r="AI28" s="863"/>
    </row>
    <row r="29" spans="1:35" ht="18" customHeight="1">
      <c r="A29" s="22"/>
      <c r="B29" s="22"/>
      <c r="C29" s="22"/>
      <c r="D29" s="22"/>
      <c r="E29" s="127"/>
      <c r="F29" s="167"/>
      <c r="G29" s="166"/>
      <c r="H29" s="160"/>
      <c r="I29" s="160"/>
      <c r="J29" s="160"/>
      <c r="K29" s="160"/>
      <c r="L29" s="160"/>
      <c r="M29" s="160"/>
      <c r="N29" s="160"/>
      <c r="O29" s="160"/>
      <c r="P29" s="160"/>
      <c r="Q29" s="160"/>
      <c r="R29" s="165"/>
      <c r="S29" s="160"/>
      <c r="T29" s="160"/>
      <c r="U29" s="160"/>
      <c r="V29" s="160"/>
      <c r="W29" s="160"/>
      <c r="X29" s="160"/>
      <c r="Y29" s="160"/>
      <c r="Z29" s="160"/>
      <c r="AA29" s="160"/>
      <c r="AB29" s="160"/>
      <c r="AC29" s="160"/>
      <c r="AD29" s="505"/>
      <c r="AE29" s="504"/>
      <c r="AF29" s="22"/>
      <c r="AG29" s="22"/>
      <c r="AH29" s="22"/>
      <c r="AI29" s="22"/>
    </row>
    <row r="30" spans="1:35" ht="18" customHeight="1">
      <c r="A30" s="22"/>
      <c r="B30" s="22"/>
      <c r="C30" s="22"/>
      <c r="D30" s="22"/>
      <c r="E30" s="127"/>
      <c r="F30" s="168"/>
      <c r="G30" s="22"/>
      <c r="H30" s="22"/>
      <c r="I30" s="22"/>
      <c r="J30" s="22"/>
      <c r="K30" s="22"/>
      <c r="L30" s="22"/>
      <c r="M30" s="22"/>
      <c r="N30" s="22"/>
      <c r="O30" s="22"/>
      <c r="P30" s="22"/>
      <c r="Q30" s="22"/>
      <c r="R30" s="168"/>
      <c r="S30" s="22"/>
      <c r="T30" s="22"/>
      <c r="U30" s="22"/>
      <c r="V30" s="22"/>
      <c r="W30" s="22"/>
      <c r="X30" s="22"/>
      <c r="Y30" s="22"/>
      <c r="Z30" s="22"/>
      <c r="AA30" s="22"/>
      <c r="AB30" s="22"/>
      <c r="AC30" s="22"/>
      <c r="AD30" s="168"/>
      <c r="AE30" s="504"/>
      <c r="AF30" s="22"/>
      <c r="AG30" s="22"/>
      <c r="AH30" s="22"/>
      <c r="AI30" s="22"/>
    </row>
    <row r="31" spans="1:35" ht="18" customHeight="1">
      <c r="A31" s="501" t="s">
        <v>1119</v>
      </c>
      <c r="B31" s="500"/>
      <c r="C31" s="500"/>
      <c r="D31" s="498"/>
      <c r="E31" s="498"/>
      <c r="F31" s="499"/>
      <c r="G31" s="498"/>
      <c r="H31" s="500"/>
      <c r="I31" s="500"/>
      <c r="J31" s="500"/>
      <c r="K31" s="500"/>
      <c r="L31" s="22"/>
      <c r="M31" s="501" t="s">
        <v>1119</v>
      </c>
      <c r="N31" s="500"/>
      <c r="O31" s="500"/>
      <c r="P31" s="498"/>
      <c r="Q31" s="498"/>
      <c r="R31" s="499"/>
      <c r="S31" s="498"/>
      <c r="T31" s="500"/>
      <c r="U31" s="500"/>
      <c r="V31" s="500"/>
      <c r="W31" s="500"/>
      <c r="X31" s="22"/>
      <c r="Y31" s="501" t="s">
        <v>1119</v>
      </c>
      <c r="Z31" s="500"/>
      <c r="AA31" s="500"/>
      <c r="AB31" s="498"/>
      <c r="AC31" s="498"/>
      <c r="AD31" s="499"/>
      <c r="AE31" s="498"/>
      <c r="AF31" s="500"/>
      <c r="AG31" s="500"/>
      <c r="AH31" s="500"/>
      <c r="AI31" s="500"/>
    </row>
    <row r="32" spans="1:35" ht="18" customHeight="1">
      <c r="A32" s="877"/>
      <c r="B32" s="867" t="s">
        <v>1115</v>
      </c>
      <c r="C32" s="868"/>
      <c r="D32" s="868"/>
      <c r="E32" s="868"/>
      <c r="F32" s="868"/>
      <c r="G32" s="864"/>
      <c r="H32" s="865"/>
      <c r="I32" s="865"/>
      <c r="J32" s="865"/>
      <c r="K32" s="866"/>
      <c r="L32" s="22"/>
      <c r="M32" s="877"/>
      <c r="N32" s="867" t="s">
        <v>1115</v>
      </c>
      <c r="O32" s="868"/>
      <c r="P32" s="868"/>
      <c r="Q32" s="868"/>
      <c r="R32" s="868"/>
      <c r="S32" s="864"/>
      <c r="T32" s="865"/>
      <c r="U32" s="865"/>
      <c r="V32" s="865"/>
      <c r="W32" s="866"/>
      <c r="X32" s="22"/>
      <c r="Y32" s="877"/>
      <c r="Z32" s="867" t="s">
        <v>1115</v>
      </c>
      <c r="AA32" s="868"/>
      <c r="AB32" s="868"/>
      <c r="AC32" s="868"/>
      <c r="AD32" s="868"/>
      <c r="AE32" s="864"/>
      <c r="AF32" s="865"/>
      <c r="AG32" s="865"/>
      <c r="AH32" s="865"/>
      <c r="AI32" s="866"/>
    </row>
    <row r="33" spans="1:35" ht="18" customHeight="1">
      <c r="A33" s="878"/>
      <c r="B33" s="867" t="s">
        <v>30</v>
      </c>
      <c r="C33" s="868"/>
      <c r="D33" s="868"/>
      <c r="E33" s="868"/>
      <c r="F33" s="879"/>
      <c r="G33" s="864"/>
      <c r="H33" s="869"/>
      <c r="I33" s="869"/>
      <c r="J33" s="869"/>
      <c r="K33" s="870"/>
      <c r="L33" s="22"/>
      <c r="M33" s="878"/>
      <c r="N33" s="867" t="s">
        <v>30</v>
      </c>
      <c r="O33" s="868"/>
      <c r="P33" s="868"/>
      <c r="Q33" s="868"/>
      <c r="R33" s="879"/>
      <c r="S33" s="864"/>
      <c r="T33" s="869"/>
      <c r="U33" s="869"/>
      <c r="V33" s="869"/>
      <c r="W33" s="870"/>
      <c r="X33" s="22"/>
      <c r="Y33" s="878"/>
      <c r="Z33" s="867" t="s">
        <v>30</v>
      </c>
      <c r="AA33" s="868"/>
      <c r="AB33" s="868"/>
      <c r="AC33" s="868"/>
      <c r="AD33" s="879"/>
      <c r="AE33" s="864"/>
      <c r="AF33" s="869"/>
      <c r="AG33" s="869"/>
      <c r="AH33" s="869"/>
      <c r="AI33" s="870"/>
    </row>
    <row r="34" spans="1:35" ht="18" customHeight="1">
      <c r="A34" s="878"/>
      <c r="B34" s="867" t="s">
        <v>1114</v>
      </c>
      <c r="C34" s="868"/>
      <c r="D34" s="868"/>
      <c r="E34" s="868"/>
      <c r="F34" s="879"/>
      <c r="G34" s="864"/>
      <c r="H34" s="869"/>
      <c r="I34" s="869"/>
      <c r="J34" s="869"/>
      <c r="K34" s="870"/>
      <c r="L34" s="22"/>
      <c r="M34" s="878"/>
      <c r="N34" s="867" t="s">
        <v>1114</v>
      </c>
      <c r="O34" s="868"/>
      <c r="P34" s="868"/>
      <c r="Q34" s="868"/>
      <c r="R34" s="879"/>
      <c r="S34" s="864"/>
      <c r="T34" s="869"/>
      <c r="U34" s="869"/>
      <c r="V34" s="869"/>
      <c r="W34" s="870"/>
      <c r="X34" s="22"/>
      <c r="Y34" s="878"/>
      <c r="Z34" s="867" t="s">
        <v>1114</v>
      </c>
      <c r="AA34" s="868"/>
      <c r="AB34" s="868"/>
      <c r="AC34" s="868"/>
      <c r="AD34" s="879"/>
      <c r="AE34" s="864"/>
      <c r="AF34" s="869"/>
      <c r="AG34" s="869"/>
      <c r="AH34" s="869"/>
      <c r="AI34" s="870"/>
    </row>
    <row r="35" spans="1:35" ht="18" customHeight="1">
      <c r="A35" s="878"/>
      <c r="B35" s="867" t="s">
        <v>942</v>
      </c>
      <c r="C35" s="868"/>
      <c r="D35" s="868"/>
      <c r="E35" s="868"/>
      <c r="F35" s="868"/>
      <c r="G35" s="864"/>
      <c r="H35" s="865"/>
      <c r="I35" s="865"/>
      <c r="J35" s="865"/>
      <c r="K35" s="866"/>
      <c r="L35" s="22"/>
      <c r="M35" s="878"/>
      <c r="N35" s="867" t="s">
        <v>942</v>
      </c>
      <c r="O35" s="868"/>
      <c r="P35" s="868"/>
      <c r="Q35" s="868"/>
      <c r="R35" s="868"/>
      <c r="S35" s="864"/>
      <c r="T35" s="865"/>
      <c r="U35" s="865"/>
      <c r="V35" s="865"/>
      <c r="W35" s="866"/>
      <c r="X35" s="22"/>
      <c r="Y35" s="878"/>
      <c r="Z35" s="867" t="s">
        <v>942</v>
      </c>
      <c r="AA35" s="868"/>
      <c r="AB35" s="868"/>
      <c r="AC35" s="868"/>
      <c r="AD35" s="868"/>
      <c r="AE35" s="864"/>
      <c r="AF35" s="865"/>
      <c r="AG35" s="865"/>
      <c r="AH35" s="865"/>
      <c r="AI35" s="866"/>
    </row>
    <row r="36" spans="1:35" ht="18" customHeight="1">
      <c r="A36" s="878"/>
      <c r="B36" s="867" t="s">
        <v>1117</v>
      </c>
      <c r="C36" s="868"/>
      <c r="D36" s="868"/>
      <c r="E36" s="868"/>
      <c r="F36" s="868"/>
      <c r="G36" s="864"/>
      <c r="H36" s="865"/>
      <c r="I36" s="865"/>
      <c r="J36" s="865"/>
      <c r="K36" s="866"/>
      <c r="L36" s="22"/>
      <c r="M36" s="878"/>
      <c r="N36" s="867" t="s">
        <v>1117</v>
      </c>
      <c r="O36" s="868"/>
      <c r="P36" s="868"/>
      <c r="Q36" s="868"/>
      <c r="R36" s="868"/>
      <c r="S36" s="864"/>
      <c r="T36" s="865"/>
      <c r="U36" s="865"/>
      <c r="V36" s="865"/>
      <c r="W36" s="866"/>
      <c r="X36" s="22"/>
      <c r="Y36" s="878"/>
      <c r="Z36" s="867" t="s">
        <v>1117</v>
      </c>
      <c r="AA36" s="868"/>
      <c r="AB36" s="868"/>
      <c r="AC36" s="868"/>
      <c r="AD36" s="868"/>
      <c r="AE36" s="864"/>
      <c r="AF36" s="865"/>
      <c r="AG36" s="865"/>
      <c r="AH36" s="865"/>
      <c r="AI36" s="866"/>
    </row>
    <row r="37" spans="1:35" ht="18" customHeight="1">
      <c r="A37" s="878"/>
      <c r="B37" s="871" t="s">
        <v>1116</v>
      </c>
      <c r="C37" s="868"/>
      <c r="D37" s="868"/>
      <c r="E37" s="868"/>
      <c r="F37" s="868"/>
      <c r="G37" s="864"/>
      <c r="H37" s="865"/>
      <c r="I37" s="865"/>
      <c r="J37" s="865"/>
      <c r="K37" s="866"/>
      <c r="L37" s="22"/>
      <c r="M37" s="878"/>
      <c r="N37" s="871" t="s">
        <v>1116</v>
      </c>
      <c r="O37" s="868"/>
      <c r="P37" s="868"/>
      <c r="Q37" s="868"/>
      <c r="R37" s="868"/>
      <c r="S37" s="864"/>
      <c r="T37" s="865"/>
      <c r="U37" s="865"/>
      <c r="V37" s="865"/>
      <c r="W37" s="866"/>
      <c r="X37" s="22"/>
      <c r="Y37" s="878"/>
      <c r="Z37" s="871" t="s">
        <v>1116</v>
      </c>
      <c r="AA37" s="868"/>
      <c r="AB37" s="868"/>
      <c r="AC37" s="868"/>
      <c r="AD37" s="868"/>
      <c r="AE37" s="864"/>
      <c r="AF37" s="865"/>
      <c r="AG37" s="865"/>
      <c r="AH37" s="865"/>
      <c r="AI37" s="866"/>
    </row>
    <row r="38" spans="1:35" ht="18" customHeight="1">
      <c r="A38" s="883" t="s">
        <v>1150</v>
      </c>
      <c r="B38" s="170"/>
      <c r="C38" s="872" t="s">
        <v>10</v>
      </c>
      <c r="D38" s="873"/>
      <c r="E38" s="873"/>
      <c r="F38" s="874"/>
      <c r="G38" s="864"/>
      <c r="H38" s="865"/>
      <c r="I38" s="865"/>
      <c r="J38" s="865"/>
      <c r="K38" s="866"/>
      <c r="L38" s="22"/>
      <c r="M38" s="883" t="s">
        <v>1150</v>
      </c>
      <c r="N38" s="170"/>
      <c r="O38" s="872" t="s">
        <v>10</v>
      </c>
      <c r="P38" s="873"/>
      <c r="Q38" s="873"/>
      <c r="R38" s="874"/>
      <c r="S38" s="864"/>
      <c r="T38" s="865"/>
      <c r="U38" s="865"/>
      <c r="V38" s="865"/>
      <c r="W38" s="866"/>
      <c r="X38" s="22"/>
      <c r="Y38" s="883" t="s">
        <v>1150</v>
      </c>
      <c r="Z38" s="170"/>
      <c r="AA38" s="872" t="s">
        <v>10</v>
      </c>
      <c r="AB38" s="873"/>
      <c r="AC38" s="873"/>
      <c r="AD38" s="874"/>
      <c r="AE38" s="864"/>
      <c r="AF38" s="865"/>
      <c r="AG38" s="865"/>
      <c r="AH38" s="865"/>
      <c r="AI38" s="866"/>
    </row>
    <row r="39" spans="1:35" ht="18" customHeight="1">
      <c r="A39" s="884"/>
      <c r="B39" s="880" t="s">
        <v>1111</v>
      </c>
      <c r="C39" s="881"/>
      <c r="D39" s="881"/>
      <c r="E39" s="881"/>
      <c r="F39" s="882"/>
      <c r="G39" s="869" t="s">
        <v>1113</v>
      </c>
      <c r="H39" s="869"/>
      <c r="I39" s="869"/>
      <c r="J39" s="869"/>
      <c r="K39" s="870"/>
      <c r="L39" s="22"/>
      <c r="M39" s="884"/>
      <c r="N39" s="880" t="s">
        <v>1111</v>
      </c>
      <c r="O39" s="881"/>
      <c r="P39" s="881"/>
      <c r="Q39" s="881"/>
      <c r="R39" s="882"/>
      <c r="S39" s="869" t="s">
        <v>1113</v>
      </c>
      <c r="T39" s="869"/>
      <c r="U39" s="869"/>
      <c r="V39" s="869"/>
      <c r="W39" s="870"/>
      <c r="X39" s="22"/>
      <c r="Y39" s="884"/>
      <c r="Z39" s="880" t="s">
        <v>1111</v>
      </c>
      <c r="AA39" s="881"/>
      <c r="AB39" s="881"/>
      <c r="AC39" s="881"/>
      <c r="AD39" s="882"/>
      <c r="AE39" s="869" t="s">
        <v>1113</v>
      </c>
      <c r="AF39" s="869"/>
      <c r="AG39" s="869"/>
      <c r="AH39" s="869"/>
      <c r="AI39" s="870"/>
    </row>
    <row r="40" spans="1:35" ht="18" customHeight="1">
      <c r="A40" s="875" t="s">
        <v>12</v>
      </c>
      <c r="B40" s="876"/>
      <c r="C40" s="885"/>
      <c r="D40" s="886"/>
      <c r="E40" s="886"/>
      <c r="F40" s="886"/>
      <c r="G40" s="886"/>
      <c r="H40" s="159" t="s">
        <v>55</v>
      </c>
      <c r="I40" s="862"/>
      <c r="J40" s="862"/>
      <c r="K40" s="863"/>
      <c r="L40" s="22"/>
      <c r="M40" s="875" t="s">
        <v>12</v>
      </c>
      <c r="N40" s="876"/>
      <c r="O40" s="885"/>
      <c r="P40" s="886"/>
      <c r="Q40" s="886"/>
      <c r="R40" s="886"/>
      <c r="S40" s="886"/>
      <c r="T40" s="159" t="s">
        <v>55</v>
      </c>
      <c r="U40" s="862"/>
      <c r="V40" s="862"/>
      <c r="W40" s="863"/>
      <c r="X40" s="22"/>
      <c r="Y40" s="875" t="s">
        <v>12</v>
      </c>
      <c r="Z40" s="876"/>
      <c r="AA40" s="885"/>
      <c r="AB40" s="886"/>
      <c r="AC40" s="886"/>
      <c r="AD40" s="886"/>
      <c r="AE40" s="886"/>
      <c r="AF40" s="159" t="s">
        <v>55</v>
      </c>
      <c r="AG40" s="862"/>
      <c r="AH40" s="862"/>
      <c r="AI40" s="863"/>
    </row>
    <row r="41" spans="1:35" ht="18" customHeight="1">
      <c r="A41" s="22"/>
      <c r="B41" s="22"/>
      <c r="C41" s="22"/>
      <c r="D41" s="22"/>
      <c r="E41" s="22"/>
      <c r="F41" s="167"/>
      <c r="G41" s="166"/>
      <c r="H41" s="160"/>
      <c r="I41" s="160"/>
      <c r="J41" s="160"/>
      <c r="K41" s="160"/>
      <c r="L41" s="160"/>
      <c r="M41" s="160"/>
      <c r="N41" s="160"/>
      <c r="O41" s="160"/>
      <c r="P41" s="160"/>
      <c r="Q41" s="160"/>
      <c r="R41" s="165"/>
      <c r="S41" s="160"/>
      <c r="T41" s="160"/>
      <c r="U41" s="160"/>
      <c r="V41" s="160"/>
      <c r="W41" s="160"/>
      <c r="X41" s="160"/>
      <c r="Y41" s="160"/>
      <c r="Z41" s="160"/>
      <c r="AA41" s="160"/>
      <c r="AB41" s="160"/>
      <c r="AC41" s="506"/>
      <c r="AD41" s="503"/>
      <c r="AE41" s="511"/>
      <c r="AF41" s="22"/>
      <c r="AG41" s="22"/>
      <c r="AH41" s="22"/>
      <c r="AI41" s="22"/>
    </row>
    <row r="42" spans="1:35" ht="18" customHeight="1">
      <c r="A42" s="22"/>
      <c r="B42" s="22"/>
      <c r="C42" s="22"/>
      <c r="D42" s="22"/>
      <c r="E42" s="22"/>
      <c r="F42" s="168"/>
      <c r="G42" s="22"/>
      <c r="H42" s="22"/>
      <c r="I42" s="22"/>
      <c r="J42" s="22"/>
      <c r="K42" s="22"/>
      <c r="L42" s="22"/>
      <c r="M42" s="22"/>
      <c r="N42" s="22"/>
      <c r="O42" s="22"/>
      <c r="P42" s="22"/>
      <c r="Q42" s="22"/>
      <c r="R42" s="168"/>
      <c r="S42" s="22"/>
      <c r="T42" s="22"/>
      <c r="U42" s="22"/>
      <c r="V42" s="22"/>
      <c r="W42" s="22"/>
      <c r="X42" s="22"/>
      <c r="Y42" s="22"/>
      <c r="Z42" s="22"/>
      <c r="AA42" s="22"/>
      <c r="AB42" s="22"/>
      <c r="AC42" s="127"/>
      <c r="AD42" s="168"/>
      <c r="AE42" s="504"/>
      <c r="AF42" s="22"/>
      <c r="AG42" s="22"/>
      <c r="AH42" s="22"/>
      <c r="AI42" s="22"/>
    </row>
    <row r="43" spans="1:35" ht="18" customHeight="1">
      <c r="A43" s="501" t="s">
        <v>1120</v>
      </c>
      <c r="B43" s="500"/>
      <c r="C43" s="500"/>
      <c r="D43" s="498"/>
      <c r="E43" s="498"/>
      <c r="F43" s="499"/>
      <c r="G43" s="498"/>
      <c r="H43" s="500"/>
      <c r="I43" s="500"/>
      <c r="J43" s="500"/>
      <c r="K43" s="500"/>
      <c r="L43" s="22"/>
      <c r="M43" s="501" t="s">
        <v>1120</v>
      </c>
      <c r="N43" s="500"/>
      <c r="O43" s="500"/>
      <c r="P43" s="498"/>
      <c r="Q43" s="498"/>
      <c r="R43" s="499"/>
      <c r="S43" s="498"/>
      <c r="T43" s="500"/>
      <c r="U43" s="500"/>
      <c r="V43" s="500"/>
      <c r="W43" s="500"/>
      <c r="X43" s="22"/>
      <c r="Y43" s="501" t="s">
        <v>1120</v>
      </c>
      <c r="Z43" s="500"/>
      <c r="AA43" s="500"/>
      <c r="AB43" s="498"/>
      <c r="AC43" s="498"/>
      <c r="AD43" s="499"/>
      <c r="AE43" s="498"/>
      <c r="AF43" s="500"/>
      <c r="AG43" s="500"/>
      <c r="AH43" s="500"/>
      <c r="AI43" s="500"/>
    </row>
    <row r="44" spans="1:35" ht="18" customHeight="1">
      <c r="A44" s="877"/>
      <c r="B44" s="867" t="s">
        <v>1115</v>
      </c>
      <c r="C44" s="868"/>
      <c r="D44" s="868"/>
      <c r="E44" s="868"/>
      <c r="F44" s="868"/>
      <c r="G44" s="864"/>
      <c r="H44" s="865"/>
      <c r="I44" s="865"/>
      <c r="J44" s="865"/>
      <c r="K44" s="866"/>
      <c r="L44" s="22"/>
      <c r="M44" s="877"/>
      <c r="N44" s="867" t="s">
        <v>1115</v>
      </c>
      <c r="O44" s="868"/>
      <c r="P44" s="868"/>
      <c r="Q44" s="868"/>
      <c r="R44" s="868"/>
      <c r="S44" s="864"/>
      <c r="T44" s="865"/>
      <c r="U44" s="865"/>
      <c r="V44" s="865"/>
      <c r="W44" s="866"/>
      <c r="X44" s="22"/>
      <c r="Y44" s="877"/>
      <c r="Z44" s="867" t="s">
        <v>1115</v>
      </c>
      <c r="AA44" s="868"/>
      <c r="AB44" s="868"/>
      <c r="AC44" s="868"/>
      <c r="AD44" s="868"/>
      <c r="AE44" s="864"/>
      <c r="AF44" s="865"/>
      <c r="AG44" s="865"/>
      <c r="AH44" s="865"/>
      <c r="AI44" s="866"/>
    </row>
    <row r="45" spans="1:35" ht="18" customHeight="1">
      <c r="A45" s="878"/>
      <c r="B45" s="867" t="s">
        <v>30</v>
      </c>
      <c r="C45" s="868"/>
      <c r="D45" s="868"/>
      <c r="E45" s="868"/>
      <c r="F45" s="879"/>
      <c r="G45" s="864"/>
      <c r="H45" s="869"/>
      <c r="I45" s="869"/>
      <c r="J45" s="869"/>
      <c r="K45" s="870"/>
      <c r="L45" s="22"/>
      <c r="M45" s="878"/>
      <c r="N45" s="867" t="s">
        <v>30</v>
      </c>
      <c r="O45" s="868"/>
      <c r="P45" s="868"/>
      <c r="Q45" s="868"/>
      <c r="R45" s="879"/>
      <c r="S45" s="864"/>
      <c r="T45" s="869"/>
      <c r="U45" s="869"/>
      <c r="V45" s="869"/>
      <c r="W45" s="870"/>
      <c r="X45" s="22"/>
      <c r="Y45" s="878"/>
      <c r="Z45" s="867" t="s">
        <v>30</v>
      </c>
      <c r="AA45" s="868"/>
      <c r="AB45" s="868"/>
      <c r="AC45" s="868"/>
      <c r="AD45" s="879"/>
      <c r="AE45" s="864"/>
      <c r="AF45" s="869"/>
      <c r="AG45" s="869"/>
      <c r="AH45" s="869"/>
      <c r="AI45" s="870"/>
    </row>
    <row r="46" spans="1:35" ht="18" customHeight="1">
      <c r="A46" s="878"/>
      <c r="B46" s="867" t="s">
        <v>1114</v>
      </c>
      <c r="C46" s="868"/>
      <c r="D46" s="868"/>
      <c r="E46" s="868"/>
      <c r="F46" s="879"/>
      <c r="G46" s="864"/>
      <c r="H46" s="869"/>
      <c r="I46" s="869"/>
      <c r="J46" s="869"/>
      <c r="K46" s="870"/>
      <c r="L46" s="22"/>
      <c r="M46" s="878"/>
      <c r="N46" s="867" t="s">
        <v>1114</v>
      </c>
      <c r="O46" s="868"/>
      <c r="P46" s="868"/>
      <c r="Q46" s="868"/>
      <c r="R46" s="879"/>
      <c r="S46" s="864"/>
      <c r="T46" s="869"/>
      <c r="U46" s="869"/>
      <c r="V46" s="869"/>
      <c r="W46" s="870"/>
      <c r="X46" s="22"/>
      <c r="Y46" s="878"/>
      <c r="Z46" s="867" t="s">
        <v>1114</v>
      </c>
      <c r="AA46" s="868"/>
      <c r="AB46" s="868"/>
      <c r="AC46" s="868"/>
      <c r="AD46" s="879"/>
      <c r="AE46" s="864"/>
      <c r="AF46" s="869"/>
      <c r="AG46" s="869"/>
      <c r="AH46" s="869"/>
      <c r="AI46" s="870"/>
    </row>
    <row r="47" spans="1:35" ht="18" customHeight="1">
      <c r="A47" s="878"/>
      <c r="B47" s="867" t="s">
        <v>942</v>
      </c>
      <c r="C47" s="868"/>
      <c r="D47" s="868"/>
      <c r="E47" s="868"/>
      <c r="F47" s="868"/>
      <c r="G47" s="864"/>
      <c r="H47" s="865"/>
      <c r="I47" s="865"/>
      <c r="J47" s="865"/>
      <c r="K47" s="866"/>
      <c r="L47" s="22"/>
      <c r="M47" s="878"/>
      <c r="N47" s="867" t="s">
        <v>942</v>
      </c>
      <c r="O47" s="868"/>
      <c r="P47" s="868"/>
      <c r="Q47" s="868"/>
      <c r="R47" s="868"/>
      <c r="S47" s="864"/>
      <c r="T47" s="865"/>
      <c r="U47" s="865"/>
      <c r="V47" s="865"/>
      <c r="W47" s="866"/>
      <c r="X47" s="22"/>
      <c r="Y47" s="878"/>
      <c r="Z47" s="867" t="s">
        <v>942</v>
      </c>
      <c r="AA47" s="868"/>
      <c r="AB47" s="868"/>
      <c r="AC47" s="868"/>
      <c r="AD47" s="868"/>
      <c r="AE47" s="864"/>
      <c r="AF47" s="865"/>
      <c r="AG47" s="865"/>
      <c r="AH47" s="865"/>
      <c r="AI47" s="866"/>
    </row>
    <row r="48" spans="1:35" ht="18" customHeight="1">
      <c r="A48" s="878"/>
      <c r="B48" s="867" t="s">
        <v>1117</v>
      </c>
      <c r="C48" s="868"/>
      <c r="D48" s="868"/>
      <c r="E48" s="868"/>
      <c r="F48" s="868"/>
      <c r="G48" s="864"/>
      <c r="H48" s="865"/>
      <c r="I48" s="865"/>
      <c r="J48" s="865"/>
      <c r="K48" s="866"/>
      <c r="L48" s="22"/>
      <c r="M48" s="878"/>
      <c r="N48" s="867" t="s">
        <v>1117</v>
      </c>
      <c r="O48" s="868"/>
      <c r="P48" s="868"/>
      <c r="Q48" s="868"/>
      <c r="R48" s="868"/>
      <c r="S48" s="864"/>
      <c r="T48" s="865"/>
      <c r="U48" s="865"/>
      <c r="V48" s="865"/>
      <c r="W48" s="866"/>
      <c r="X48" s="22"/>
      <c r="Y48" s="878"/>
      <c r="Z48" s="867" t="s">
        <v>1117</v>
      </c>
      <c r="AA48" s="868"/>
      <c r="AB48" s="868"/>
      <c r="AC48" s="868"/>
      <c r="AD48" s="868"/>
      <c r="AE48" s="864"/>
      <c r="AF48" s="865"/>
      <c r="AG48" s="865"/>
      <c r="AH48" s="865"/>
      <c r="AI48" s="866"/>
    </row>
    <row r="49" spans="1:35" ht="18" customHeight="1">
      <c r="A49" s="878"/>
      <c r="B49" s="871" t="s">
        <v>1116</v>
      </c>
      <c r="C49" s="868"/>
      <c r="D49" s="868"/>
      <c r="E49" s="868"/>
      <c r="F49" s="868"/>
      <c r="G49" s="864"/>
      <c r="H49" s="865"/>
      <c r="I49" s="865"/>
      <c r="J49" s="865"/>
      <c r="K49" s="866"/>
      <c r="L49" s="22"/>
      <c r="M49" s="878"/>
      <c r="N49" s="871" t="s">
        <v>1116</v>
      </c>
      <c r="O49" s="868"/>
      <c r="P49" s="868"/>
      <c r="Q49" s="868"/>
      <c r="R49" s="868"/>
      <c r="S49" s="864"/>
      <c r="T49" s="865"/>
      <c r="U49" s="865"/>
      <c r="V49" s="865"/>
      <c r="W49" s="866"/>
      <c r="X49" s="22"/>
      <c r="Y49" s="878"/>
      <c r="Z49" s="871" t="s">
        <v>1116</v>
      </c>
      <c r="AA49" s="868"/>
      <c r="AB49" s="868"/>
      <c r="AC49" s="868"/>
      <c r="AD49" s="868"/>
      <c r="AE49" s="864"/>
      <c r="AF49" s="865"/>
      <c r="AG49" s="865"/>
      <c r="AH49" s="865"/>
      <c r="AI49" s="866"/>
    </row>
    <row r="50" spans="1:35" ht="18" customHeight="1">
      <c r="A50" s="883" t="s">
        <v>1150</v>
      </c>
      <c r="B50" s="170"/>
      <c r="C50" s="872" t="s">
        <v>10</v>
      </c>
      <c r="D50" s="873"/>
      <c r="E50" s="873"/>
      <c r="F50" s="874"/>
      <c r="G50" s="864"/>
      <c r="H50" s="865"/>
      <c r="I50" s="865"/>
      <c r="J50" s="865"/>
      <c r="K50" s="866"/>
      <c r="L50" s="22"/>
      <c r="M50" s="883" t="s">
        <v>1150</v>
      </c>
      <c r="N50" s="170"/>
      <c r="O50" s="872" t="s">
        <v>10</v>
      </c>
      <c r="P50" s="873"/>
      <c r="Q50" s="873"/>
      <c r="R50" s="874"/>
      <c r="S50" s="864"/>
      <c r="T50" s="865"/>
      <c r="U50" s="865"/>
      <c r="V50" s="865"/>
      <c r="W50" s="866"/>
      <c r="X50" s="22"/>
      <c r="Y50" s="883" t="s">
        <v>1150</v>
      </c>
      <c r="Z50" s="170"/>
      <c r="AA50" s="872" t="s">
        <v>10</v>
      </c>
      <c r="AB50" s="873"/>
      <c r="AC50" s="873"/>
      <c r="AD50" s="874"/>
      <c r="AE50" s="864"/>
      <c r="AF50" s="865"/>
      <c r="AG50" s="865"/>
      <c r="AH50" s="865"/>
      <c r="AI50" s="866"/>
    </row>
    <row r="51" spans="1:35" ht="18" customHeight="1">
      <c r="A51" s="884"/>
      <c r="B51" s="880" t="s">
        <v>1111</v>
      </c>
      <c r="C51" s="881"/>
      <c r="D51" s="881"/>
      <c r="E51" s="881"/>
      <c r="F51" s="882"/>
      <c r="G51" s="869" t="s">
        <v>1113</v>
      </c>
      <c r="H51" s="869"/>
      <c r="I51" s="869"/>
      <c r="J51" s="869"/>
      <c r="K51" s="870"/>
      <c r="L51" s="22"/>
      <c r="M51" s="884"/>
      <c r="N51" s="880" t="s">
        <v>1111</v>
      </c>
      <c r="O51" s="881"/>
      <c r="P51" s="881"/>
      <c r="Q51" s="881"/>
      <c r="R51" s="882"/>
      <c r="S51" s="869" t="s">
        <v>1113</v>
      </c>
      <c r="T51" s="869"/>
      <c r="U51" s="869"/>
      <c r="V51" s="869"/>
      <c r="W51" s="870"/>
      <c r="X51" s="22"/>
      <c r="Y51" s="884"/>
      <c r="Z51" s="880" t="s">
        <v>1111</v>
      </c>
      <c r="AA51" s="881"/>
      <c r="AB51" s="881"/>
      <c r="AC51" s="881"/>
      <c r="AD51" s="882"/>
      <c r="AE51" s="869" t="s">
        <v>1113</v>
      </c>
      <c r="AF51" s="869"/>
      <c r="AG51" s="869"/>
      <c r="AH51" s="869"/>
      <c r="AI51" s="870"/>
    </row>
    <row r="52" spans="1:35" ht="18" customHeight="1">
      <c r="A52" s="875" t="s">
        <v>12</v>
      </c>
      <c r="B52" s="876"/>
      <c r="C52" s="885"/>
      <c r="D52" s="886"/>
      <c r="E52" s="886"/>
      <c r="F52" s="886"/>
      <c r="G52" s="886"/>
      <c r="H52" s="159" t="s">
        <v>55</v>
      </c>
      <c r="I52" s="862"/>
      <c r="J52" s="862"/>
      <c r="K52" s="863"/>
      <c r="L52" s="22"/>
      <c r="M52" s="875" t="s">
        <v>12</v>
      </c>
      <c r="N52" s="876"/>
      <c r="O52" s="885"/>
      <c r="P52" s="886"/>
      <c r="Q52" s="886"/>
      <c r="R52" s="886"/>
      <c r="S52" s="886"/>
      <c r="T52" s="159" t="s">
        <v>55</v>
      </c>
      <c r="U52" s="862"/>
      <c r="V52" s="862"/>
      <c r="W52" s="863"/>
      <c r="X52" s="22"/>
      <c r="Y52" s="875" t="s">
        <v>12</v>
      </c>
      <c r="Z52" s="876"/>
      <c r="AA52" s="885"/>
      <c r="AB52" s="886"/>
      <c r="AC52" s="886"/>
      <c r="AD52" s="886"/>
      <c r="AE52" s="886"/>
      <c r="AF52" s="159" t="s">
        <v>55</v>
      </c>
      <c r="AG52" s="862"/>
      <c r="AH52" s="862"/>
      <c r="AI52" s="863"/>
    </row>
    <row r="53" spans="1:35" ht="5.0999999999999996" customHeight="1">
      <c r="A53" s="22"/>
      <c r="B53" s="22"/>
      <c r="C53" s="22"/>
      <c r="D53" s="22"/>
      <c r="E53" s="22"/>
      <c r="F53" s="22"/>
      <c r="G53" s="22"/>
      <c r="H53" s="22"/>
      <c r="I53" s="22"/>
      <c r="J53" s="22"/>
      <c r="K53" s="22"/>
      <c r="L53" s="99"/>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1:35" ht="12" customHeight="1">
      <c r="A54" s="22"/>
      <c r="B54" s="860" t="s">
        <v>11</v>
      </c>
      <c r="C54" s="860"/>
      <c r="D54" s="860"/>
      <c r="E54" s="860"/>
      <c r="F54" s="32" t="s">
        <v>482</v>
      </c>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ht="12" customHeight="1">
      <c r="A55" s="22"/>
      <c r="B55" s="22"/>
      <c r="C55" s="22"/>
      <c r="D55" s="22"/>
      <c r="E55" s="22"/>
      <c r="F55" s="32" t="s">
        <v>940</v>
      </c>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ht="12" customHeight="1">
      <c r="A56" s="22"/>
      <c r="B56" s="22"/>
      <c r="C56" s="22"/>
      <c r="D56" s="22"/>
      <c r="E56" s="22"/>
      <c r="F56" s="32" t="s">
        <v>941</v>
      </c>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ht="17.25" customHeight="1">
      <c r="A57" s="22"/>
      <c r="B57" s="22"/>
      <c r="C57" s="22"/>
      <c r="D57" s="22"/>
      <c r="E57" s="22"/>
      <c r="F57" s="32" t="s">
        <v>732</v>
      </c>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row>
    <row r="58" spans="1:35" ht="9.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859"/>
      <c r="AC58" s="859"/>
      <c r="AD58" s="859"/>
      <c r="AE58" s="859"/>
      <c r="AF58" s="859"/>
      <c r="AG58" s="859"/>
      <c r="AH58" s="859"/>
      <c r="AI58" s="859"/>
    </row>
  </sheetData>
  <sheetProtection sheet="1" formatCells="0" formatColumns="0" formatRows="0" insertColumns="0" insertRows="0" deleteColumns="0" deleteRows="0"/>
  <mergeCells count="216">
    <mergeCell ref="S51:W51"/>
    <mergeCell ref="O52:S52"/>
    <mergeCell ref="B45:F45"/>
    <mergeCell ref="N45:R45"/>
    <mergeCell ref="S50:W50"/>
    <mergeCell ref="U52:W52"/>
    <mergeCell ref="S47:W47"/>
    <mergeCell ref="G50:K50"/>
    <mergeCell ref="B47:F47"/>
    <mergeCell ref="B48:F48"/>
    <mergeCell ref="B49:F49"/>
    <mergeCell ref="B46:F46"/>
    <mergeCell ref="C50:F50"/>
    <mergeCell ref="A52:B52"/>
    <mergeCell ref="O50:R50"/>
    <mergeCell ref="M52:N52"/>
    <mergeCell ref="A44:A49"/>
    <mergeCell ref="A50:A51"/>
    <mergeCell ref="B51:F51"/>
    <mergeCell ref="G51:K51"/>
    <mergeCell ref="C52:G52"/>
    <mergeCell ref="M50:M51"/>
    <mergeCell ref="N51:R51"/>
    <mergeCell ref="M44:M49"/>
    <mergeCell ref="A38:A39"/>
    <mergeCell ref="B39:F39"/>
    <mergeCell ref="G39:K39"/>
    <mergeCell ref="C40:G40"/>
    <mergeCell ref="M32:M37"/>
    <mergeCell ref="S33:W33"/>
    <mergeCell ref="S34:W34"/>
    <mergeCell ref="M38:M39"/>
    <mergeCell ref="N39:R39"/>
    <mergeCell ref="S39:W39"/>
    <mergeCell ref="S32:W32"/>
    <mergeCell ref="N32:R32"/>
    <mergeCell ref="N35:R35"/>
    <mergeCell ref="N36:R36"/>
    <mergeCell ref="N37:R37"/>
    <mergeCell ref="B33:F33"/>
    <mergeCell ref="B34:F34"/>
    <mergeCell ref="AE26:AI26"/>
    <mergeCell ref="AE25:AI25"/>
    <mergeCell ref="O40:S40"/>
    <mergeCell ref="M20:M25"/>
    <mergeCell ref="S21:W21"/>
    <mergeCell ref="S22:W22"/>
    <mergeCell ref="M26:M27"/>
    <mergeCell ref="N27:R27"/>
    <mergeCell ref="S27:W27"/>
    <mergeCell ref="O28:S28"/>
    <mergeCell ref="Y20:Y25"/>
    <mergeCell ref="N33:R33"/>
    <mergeCell ref="N34:R34"/>
    <mergeCell ref="O38:R38"/>
    <mergeCell ref="M40:N40"/>
    <mergeCell ref="S36:W36"/>
    <mergeCell ref="S37:W37"/>
    <mergeCell ref="Y32:Y37"/>
    <mergeCell ref="AE33:AI33"/>
    <mergeCell ref="AE34:AI34"/>
    <mergeCell ref="Y38:Y39"/>
    <mergeCell ref="Z39:AD39"/>
    <mergeCell ref="AE39:AI39"/>
    <mergeCell ref="AA40:AE40"/>
    <mergeCell ref="AE27:AI27"/>
    <mergeCell ref="AA28:AE28"/>
    <mergeCell ref="Z46:AD46"/>
    <mergeCell ref="AA50:AD50"/>
    <mergeCell ref="Y52:Z52"/>
    <mergeCell ref="Z33:AD33"/>
    <mergeCell ref="Z34:AD34"/>
    <mergeCell ref="AA38:AD38"/>
    <mergeCell ref="Y40:Z40"/>
    <mergeCell ref="Z45:AD45"/>
    <mergeCell ref="Z44:AD44"/>
    <mergeCell ref="Z47:AD47"/>
    <mergeCell ref="Z48:AD48"/>
    <mergeCell ref="Z49:AD49"/>
    <mergeCell ref="Y44:Y49"/>
    <mergeCell ref="AE45:AI45"/>
    <mergeCell ref="AE46:AI46"/>
    <mergeCell ref="Y50:Y51"/>
    <mergeCell ref="Z51:AD51"/>
    <mergeCell ref="AE51:AI51"/>
    <mergeCell ref="AA52:AE52"/>
    <mergeCell ref="Z32:AD32"/>
    <mergeCell ref="B25:F25"/>
    <mergeCell ref="Z21:AD21"/>
    <mergeCell ref="Z22:AD22"/>
    <mergeCell ref="AA26:AD26"/>
    <mergeCell ref="Z25:AD25"/>
    <mergeCell ref="K16:L16"/>
    <mergeCell ref="Y26:Y27"/>
    <mergeCell ref="Z27:AD27"/>
    <mergeCell ref="B22:F22"/>
    <mergeCell ref="C26:F26"/>
    <mergeCell ref="G20:K20"/>
    <mergeCell ref="A28:B28"/>
    <mergeCell ref="N21:R21"/>
    <mergeCell ref="N22:R22"/>
    <mergeCell ref="O26:R26"/>
    <mergeCell ref="M28:N28"/>
    <mergeCell ref="Y28:Z28"/>
    <mergeCell ref="S26:W26"/>
    <mergeCell ref="S25:W25"/>
    <mergeCell ref="N25:R25"/>
    <mergeCell ref="G23:K23"/>
    <mergeCell ref="G24:K24"/>
    <mergeCell ref="G25:K25"/>
    <mergeCell ref="G26:K26"/>
    <mergeCell ref="G27:K27"/>
    <mergeCell ref="B27:F27"/>
    <mergeCell ref="G22:K22"/>
    <mergeCell ref="G21:K21"/>
    <mergeCell ref="A26:A27"/>
    <mergeCell ref="A20:A25"/>
    <mergeCell ref="C28:G28"/>
    <mergeCell ref="B21:F21"/>
    <mergeCell ref="B20:F20"/>
    <mergeCell ref="B23:F23"/>
    <mergeCell ref="B24:F24"/>
    <mergeCell ref="S45:W45"/>
    <mergeCell ref="S46:W46"/>
    <mergeCell ref="N47:R47"/>
    <mergeCell ref="N48:R48"/>
    <mergeCell ref="N49:R49"/>
    <mergeCell ref="N46:R46"/>
    <mergeCell ref="G47:K47"/>
    <mergeCell ref="G48:K48"/>
    <mergeCell ref="G49:K49"/>
    <mergeCell ref="G45:K45"/>
    <mergeCell ref="G46:K46"/>
    <mergeCell ref="B44:F44"/>
    <mergeCell ref="Z36:AD36"/>
    <mergeCell ref="Z37:AD37"/>
    <mergeCell ref="S35:W35"/>
    <mergeCell ref="G37:K37"/>
    <mergeCell ref="G38:K38"/>
    <mergeCell ref="S38:W38"/>
    <mergeCell ref="I40:K40"/>
    <mergeCell ref="U40:W40"/>
    <mergeCell ref="G36:K36"/>
    <mergeCell ref="C38:F38"/>
    <mergeCell ref="A40:B40"/>
    <mergeCell ref="A32:A37"/>
    <mergeCell ref="G33:K33"/>
    <mergeCell ref="B32:F32"/>
    <mergeCell ref="B35:F35"/>
    <mergeCell ref="B36:F36"/>
    <mergeCell ref="B37:F37"/>
    <mergeCell ref="S44:W44"/>
    <mergeCell ref="N44:R44"/>
    <mergeCell ref="G44:K44"/>
    <mergeCell ref="G32:K32"/>
    <mergeCell ref="G35:K35"/>
    <mergeCell ref="G34:K34"/>
    <mergeCell ref="AE20:AI20"/>
    <mergeCell ref="S24:W24"/>
    <mergeCell ref="S20:W20"/>
    <mergeCell ref="S23:W23"/>
    <mergeCell ref="N20:R20"/>
    <mergeCell ref="N23:R23"/>
    <mergeCell ref="N24:R24"/>
    <mergeCell ref="Z20:AD20"/>
    <mergeCell ref="Z23:AD23"/>
    <mergeCell ref="Z24:AD24"/>
    <mergeCell ref="AE21:AI21"/>
    <mergeCell ref="AE22:AI22"/>
    <mergeCell ref="AE24:AI24"/>
    <mergeCell ref="AB58:AI58"/>
    <mergeCell ref="B54:E54"/>
    <mergeCell ref="AB1:AI1"/>
    <mergeCell ref="A1:J1"/>
    <mergeCell ref="AG52:AI52"/>
    <mergeCell ref="AE38:AI38"/>
    <mergeCell ref="AG40:AI40"/>
    <mergeCell ref="AE47:AI47"/>
    <mergeCell ref="AE48:AI48"/>
    <mergeCell ref="AG28:AI28"/>
    <mergeCell ref="U28:W28"/>
    <mergeCell ref="AE44:AI44"/>
    <mergeCell ref="AE50:AI50"/>
    <mergeCell ref="AE32:AI32"/>
    <mergeCell ref="AE35:AI35"/>
    <mergeCell ref="AE36:AI36"/>
    <mergeCell ref="AE49:AI49"/>
    <mergeCell ref="AE37:AI37"/>
    <mergeCell ref="Z35:AD35"/>
    <mergeCell ref="I28:K28"/>
    <mergeCell ref="AE23:AI23"/>
    <mergeCell ref="I52:K52"/>
    <mergeCell ref="S48:W48"/>
    <mergeCell ref="S49:W49"/>
    <mergeCell ref="K7:K13"/>
    <mergeCell ref="R14:Y14"/>
    <mergeCell ref="R15:Y15"/>
    <mergeCell ref="L7:Q7"/>
    <mergeCell ref="L10:Q10"/>
    <mergeCell ref="L11:Q11"/>
    <mergeCell ref="L12:Q12"/>
    <mergeCell ref="M13:Q13"/>
    <mergeCell ref="M16:R16"/>
    <mergeCell ref="R11:Y11"/>
    <mergeCell ref="R12:Y12"/>
    <mergeCell ref="R13:Y13"/>
    <mergeCell ref="T16:Y16"/>
    <mergeCell ref="R7:Y7"/>
    <mergeCell ref="R10:Y10"/>
    <mergeCell ref="L8:Q8"/>
    <mergeCell ref="L9:Q9"/>
    <mergeCell ref="L14:Q14"/>
    <mergeCell ref="L15:Q15"/>
    <mergeCell ref="R8:Y8"/>
    <mergeCell ref="R9:Y9"/>
    <mergeCell ref="K14:K15"/>
  </mergeCells>
  <phoneticPr fontId="10"/>
  <printOptions horizontalCentered="1" verticalCentered="1"/>
  <pageMargins left="0.23622047244094491" right="0.23622047244094491" top="0.74803149606299213" bottom="0.74803149606299213" header="0.31496062992125984" footer="0.31496062992125984"/>
  <pageSetup paperSize="9" scale="80"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J43"/>
  <sheetViews>
    <sheetView zoomScale="115" zoomScaleNormal="115" workbookViewId="0">
      <selection activeCell="N41" sqref="N41:AJ41"/>
    </sheetView>
  </sheetViews>
  <sheetFormatPr defaultRowHeight="12"/>
  <cols>
    <col min="1" max="36" width="2.7109375" style="17" customWidth="1"/>
    <col min="37" max="37" width="3.85546875" style="17" customWidth="1"/>
    <col min="38" max="16384" width="9.140625" style="17"/>
  </cols>
  <sheetData>
    <row r="1" spans="1:36" ht="20.100000000000001" customHeight="1">
      <c r="A1" s="928" t="s">
        <v>228</v>
      </c>
      <c r="B1" s="929"/>
      <c r="C1" s="929"/>
      <c r="D1" s="929"/>
      <c r="E1" s="929"/>
      <c r="F1" s="929"/>
      <c r="G1" s="929"/>
      <c r="H1" s="929"/>
      <c r="I1" s="930"/>
      <c r="J1" s="120"/>
      <c r="K1" s="120"/>
      <c r="L1" s="120"/>
      <c r="M1" s="120"/>
      <c r="N1" s="120"/>
      <c r="O1" s="120"/>
      <c r="P1" s="120"/>
      <c r="Q1" s="120"/>
      <c r="R1" s="120"/>
      <c r="S1" s="120"/>
      <c r="T1" s="120"/>
      <c r="U1" s="120"/>
      <c r="V1" s="120"/>
      <c r="W1" s="120"/>
      <c r="X1" s="120"/>
      <c r="Y1" s="120"/>
      <c r="Z1" s="120"/>
      <c r="AA1" s="120"/>
      <c r="AB1" s="120"/>
      <c r="AC1" s="892">
        <f>初期入力!E49</f>
        <v>0</v>
      </c>
      <c r="AD1" s="892"/>
      <c r="AE1" s="892"/>
      <c r="AF1" s="892"/>
      <c r="AG1" s="892"/>
      <c r="AH1" s="892"/>
      <c r="AI1" s="892"/>
      <c r="AJ1" s="892"/>
    </row>
    <row r="2" spans="1:36" ht="1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1:36" ht="14.1"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row>
    <row r="4" spans="1:36" ht="20.100000000000001" customHeight="1">
      <c r="A4" s="19" t="s">
        <v>159</v>
      </c>
      <c r="B4" s="20"/>
      <c r="C4" s="20"/>
      <c r="D4" s="20"/>
      <c r="E4" s="20"/>
      <c r="F4" s="20"/>
      <c r="G4" s="20"/>
      <c r="H4" s="20"/>
      <c r="I4" s="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row>
    <row r="5" spans="1:36" ht="15.95" customHeight="1">
      <c r="A5" s="120"/>
      <c r="B5" s="120"/>
      <c r="C5" s="120"/>
      <c r="D5" s="120"/>
      <c r="E5" s="120"/>
      <c r="F5" s="120"/>
      <c r="G5" s="120"/>
      <c r="H5" s="120"/>
      <c r="I5" s="120"/>
      <c r="J5" s="120"/>
      <c r="K5" s="120"/>
      <c r="L5" s="120"/>
      <c r="M5" s="120"/>
      <c r="N5" s="120"/>
      <c r="O5" s="120"/>
      <c r="P5" s="129"/>
      <c r="Q5" s="129"/>
      <c r="R5" s="130" t="s">
        <v>5</v>
      </c>
      <c r="S5" s="130"/>
      <c r="T5" s="130"/>
      <c r="U5" s="130"/>
      <c r="V5" s="130"/>
      <c r="W5" s="120"/>
      <c r="X5" s="120"/>
      <c r="Y5" s="120"/>
      <c r="Z5" s="120"/>
      <c r="AA5" s="120"/>
      <c r="AB5" s="120"/>
      <c r="AC5" s="120"/>
      <c r="AD5" s="120"/>
      <c r="AE5" s="120"/>
      <c r="AF5" s="120"/>
      <c r="AG5" s="120"/>
      <c r="AH5" s="120"/>
      <c r="AI5" s="120"/>
      <c r="AJ5" s="120"/>
    </row>
    <row r="6" spans="1:36" ht="27.75" customHeight="1">
      <c r="A6" s="120"/>
      <c r="B6" s="120"/>
      <c r="C6" s="120"/>
      <c r="D6" s="120"/>
      <c r="E6" s="120"/>
      <c r="F6" s="120"/>
      <c r="G6" s="120"/>
      <c r="H6" s="120"/>
      <c r="I6" s="120"/>
      <c r="J6" s="120"/>
      <c r="K6" s="120"/>
      <c r="L6" s="120"/>
      <c r="M6" s="120"/>
      <c r="N6" s="120"/>
      <c r="O6" s="120"/>
      <c r="P6" s="120"/>
      <c r="Q6" s="898" t="s">
        <v>6</v>
      </c>
      <c r="R6" s="898"/>
      <c r="S6" s="898"/>
      <c r="T6" s="898"/>
      <c r="U6" s="898"/>
      <c r="V6" s="898"/>
      <c r="W6" s="120"/>
      <c r="X6" s="901" t="str">
        <f>初期入力!E5&amp;""</f>
        <v>沼田工業株式会社</v>
      </c>
      <c r="Y6" s="901"/>
      <c r="Z6" s="901"/>
      <c r="AA6" s="901"/>
      <c r="AB6" s="901"/>
      <c r="AC6" s="901"/>
      <c r="AD6" s="901"/>
      <c r="AE6" s="901"/>
      <c r="AF6" s="901"/>
      <c r="AG6" s="901"/>
      <c r="AH6" s="901"/>
      <c r="AI6" s="901"/>
      <c r="AJ6" s="901"/>
    </row>
    <row r="7" spans="1:36" ht="13.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row>
    <row r="8" spans="1:36" ht="13.5">
      <c r="A8" s="120"/>
      <c r="B8" s="120"/>
      <c r="C8" s="120"/>
      <c r="D8" s="120"/>
      <c r="E8" s="120"/>
      <c r="F8" s="120"/>
      <c r="G8" s="120"/>
      <c r="H8" s="120"/>
      <c r="I8" s="120"/>
      <c r="J8" s="120"/>
      <c r="K8" s="120"/>
      <c r="L8" s="120"/>
      <c r="M8" s="120"/>
      <c r="N8" s="120"/>
      <c r="O8" s="120"/>
      <c r="P8" s="120"/>
      <c r="Q8" s="899" t="s">
        <v>476</v>
      </c>
      <c r="R8" s="899"/>
      <c r="S8" s="899"/>
      <c r="T8" s="899"/>
      <c r="U8" s="899"/>
      <c r="V8" s="899"/>
      <c r="W8" s="120"/>
      <c r="X8" s="900" t="str">
        <f>初期入力!B1&amp;""</f>
        <v>現場</v>
      </c>
      <c r="Y8" s="900"/>
      <c r="Z8" s="900"/>
      <c r="AA8" s="900"/>
      <c r="AB8" s="900"/>
      <c r="AC8" s="900"/>
      <c r="AD8" s="900"/>
      <c r="AE8" s="900"/>
      <c r="AF8" s="900"/>
      <c r="AG8" s="900"/>
      <c r="AH8" s="900"/>
      <c r="AI8" s="900"/>
      <c r="AJ8" s="900"/>
    </row>
    <row r="9" spans="1:36" ht="1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row>
    <row r="10" spans="1:36" ht="30.75" customHeight="1">
      <c r="A10" s="902" t="s">
        <v>477</v>
      </c>
      <c r="B10" s="902"/>
      <c r="C10" s="902"/>
      <c r="D10" s="902"/>
      <c r="E10" s="902"/>
      <c r="F10" s="902"/>
      <c r="G10" s="902"/>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row>
    <row r="11" spans="1:36" ht="16.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row>
    <row r="12" spans="1:36" ht="17.25" customHeight="1">
      <c r="A12" s="903" t="s">
        <v>1157</v>
      </c>
      <c r="B12" s="903"/>
      <c r="C12" s="90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03"/>
      <c r="AH12" s="903"/>
      <c r="AI12" s="903"/>
      <c r="AJ12" s="903"/>
    </row>
    <row r="13" spans="1:36" ht="17.25" customHeight="1">
      <c r="A13" s="903" t="s">
        <v>944</v>
      </c>
      <c r="B13" s="903"/>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row>
    <row r="14" spans="1:36" ht="17.25" customHeight="1">
      <c r="A14" s="903" t="s">
        <v>945</v>
      </c>
      <c r="B14" s="903"/>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row>
    <row r="15" spans="1:36" ht="17.25" customHeight="1">
      <c r="A15" s="903" t="s">
        <v>947</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row>
    <row r="16" spans="1:36" ht="17.25" customHeight="1">
      <c r="A16" s="574" t="s">
        <v>946</v>
      </c>
      <c r="B16" s="574"/>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row>
    <row r="17" spans="1:36" ht="17.25" customHeight="1">
      <c r="A17" s="574" t="s">
        <v>948</v>
      </c>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row>
    <row r="18" spans="1:36" ht="17.25" customHeight="1">
      <c r="A18" s="574" t="s">
        <v>869</v>
      </c>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row>
    <row r="19" spans="1:36" ht="17.2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row>
    <row r="20" spans="1:36" ht="17.25" customHeight="1">
      <c r="A20" s="130"/>
      <c r="B20" s="574" t="s">
        <v>870</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row>
    <row r="21" spans="1:36" ht="17.25" customHeight="1">
      <c r="A21" s="130"/>
      <c r="B21" s="574" t="s">
        <v>1159</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row>
    <row r="22" spans="1:36" ht="17.25" customHeight="1">
      <c r="A22" s="130"/>
      <c r="B22" s="574" t="s">
        <v>1158</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row>
    <row r="23" spans="1:36" ht="17.25" customHeight="1">
      <c r="A23" s="130"/>
      <c r="B23" s="574" t="s">
        <v>949</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row>
    <row r="24" spans="1:36" ht="17.25" customHeight="1">
      <c r="A24" s="130"/>
      <c r="B24" s="574" t="s">
        <v>950</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row>
    <row r="25" spans="1:36" ht="17.25" customHeight="1">
      <c r="A25" s="130"/>
      <c r="B25" s="574" t="s">
        <v>951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row>
    <row r="26" spans="1:36" ht="17.25" customHeight="1">
      <c r="A26" s="130"/>
      <c r="B26" s="574" t="s">
        <v>952</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row>
    <row r="27" spans="1:36" ht="17.25" customHeight="1">
      <c r="A27" s="13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row>
    <row r="28" spans="1:36" ht="17.25" customHeight="1">
      <c r="A28" s="130"/>
      <c r="B28" s="574" t="s">
        <v>478</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row>
    <row r="29" spans="1:36" ht="17.25" customHeight="1">
      <c r="A29" s="130"/>
      <c r="B29" s="574" t="s">
        <v>953</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row>
    <row r="30" spans="1:36" ht="17.25" customHeight="1">
      <c r="A30" s="130"/>
      <c r="B30" s="574" t="s">
        <v>954</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row>
    <row r="31" spans="1:36" ht="17.25" customHeight="1">
      <c r="A31" s="130"/>
      <c r="B31" s="574" t="s">
        <v>955</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row>
    <row r="32" spans="1:36" ht="17.25" customHeight="1">
      <c r="A32" s="13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row>
    <row r="33" spans="1:36" ht="17.25" customHeight="1">
      <c r="A33" s="130"/>
      <c r="B33" s="904" t="s">
        <v>7</v>
      </c>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row>
    <row r="34" spans="1:36" ht="9.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row>
    <row r="35" spans="1:36" ht="27.75" customHeight="1">
      <c r="A35" s="896" t="s">
        <v>222</v>
      </c>
      <c r="B35" s="897"/>
      <c r="C35" s="897"/>
      <c r="D35" s="897"/>
      <c r="E35" s="897"/>
      <c r="F35" s="897"/>
      <c r="G35" s="893" t="str">
        <f>初期入力!E5&amp;""</f>
        <v>沼田工業株式会社</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5"/>
    </row>
    <row r="36" spans="1:36" ht="27.75" customHeight="1">
      <c r="A36" s="922" t="s">
        <v>223</v>
      </c>
      <c r="B36" s="923"/>
      <c r="C36" s="923"/>
      <c r="D36" s="923"/>
      <c r="E36" s="923"/>
      <c r="F36" s="924"/>
      <c r="G36" s="893" t="str">
        <f>初期入力!B5&amp;""</f>
        <v/>
      </c>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5"/>
    </row>
    <row r="37" spans="1:36" ht="27.75" customHeight="1">
      <c r="A37" s="922" t="s">
        <v>224</v>
      </c>
      <c r="B37" s="923"/>
      <c r="C37" s="923"/>
      <c r="D37" s="923"/>
      <c r="E37" s="923"/>
      <c r="F37" s="924"/>
      <c r="G37" s="893" t="str">
        <f>初期入力!B1&amp;""</f>
        <v>現場</v>
      </c>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5"/>
    </row>
    <row r="38" spans="1:36" ht="30" customHeight="1">
      <c r="A38" s="922" t="s">
        <v>225</v>
      </c>
      <c r="B38" s="923"/>
      <c r="C38" s="923"/>
      <c r="D38" s="923"/>
      <c r="E38" s="923"/>
      <c r="F38" s="924"/>
      <c r="G38" s="925" t="str">
        <f>初期入力!E31&amp;""</f>
        <v/>
      </c>
      <c r="H38" s="926"/>
      <c r="I38" s="926"/>
      <c r="J38" s="926"/>
      <c r="K38" s="926"/>
      <c r="L38" s="926"/>
      <c r="M38" s="926"/>
      <c r="N38" s="926"/>
      <c r="O38" s="926"/>
      <c r="P38" s="926"/>
      <c r="Q38" s="927"/>
      <c r="R38" s="887" t="s">
        <v>943</v>
      </c>
      <c r="S38" s="888"/>
      <c r="T38" s="888"/>
      <c r="U38" s="888"/>
      <c r="V38" s="888"/>
      <c r="W38" s="888"/>
      <c r="X38" s="889" t="str">
        <f>初期入力!E32&amp;""</f>
        <v/>
      </c>
      <c r="Y38" s="890"/>
      <c r="Z38" s="890"/>
      <c r="AA38" s="890"/>
      <c r="AB38" s="890"/>
      <c r="AC38" s="890"/>
      <c r="AD38" s="890"/>
      <c r="AE38" s="890"/>
      <c r="AF38" s="890"/>
      <c r="AG38" s="890"/>
      <c r="AH38" s="890"/>
      <c r="AI38" s="890"/>
      <c r="AJ38" s="891"/>
    </row>
    <row r="39" spans="1:36" ht="29.25" customHeight="1">
      <c r="A39" s="905" t="s">
        <v>956</v>
      </c>
      <c r="B39" s="906"/>
      <c r="C39" s="906"/>
      <c r="D39" s="906"/>
      <c r="E39" s="906"/>
      <c r="F39" s="906"/>
      <c r="G39" s="913" t="str">
        <f>初期入力!E5&amp;""</f>
        <v>沼田工業株式会社</v>
      </c>
      <c r="H39" s="914"/>
      <c r="I39" s="914"/>
      <c r="J39" s="914"/>
      <c r="K39" s="914"/>
      <c r="L39" s="914"/>
      <c r="M39" s="914"/>
      <c r="N39" s="914"/>
      <c r="O39" s="914"/>
      <c r="P39" s="914"/>
      <c r="Q39" s="915" t="str">
        <f>初期入力!B1&amp;""</f>
        <v>現場</v>
      </c>
      <c r="R39" s="915"/>
      <c r="S39" s="915"/>
      <c r="T39" s="915"/>
      <c r="U39" s="915"/>
      <c r="V39" s="915"/>
      <c r="W39" s="915"/>
      <c r="X39" s="915"/>
      <c r="Y39" s="915"/>
      <c r="Z39" s="915"/>
      <c r="AA39" s="915"/>
      <c r="AB39" s="915"/>
      <c r="AC39" s="915"/>
      <c r="AD39" s="915"/>
      <c r="AE39" s="915"/>
      <c r="AF39" s="915"/>
      <c r="AG39" s="915"/>
      <c r="AH39" s="915"/>
      <c r="AI39" s="915"/>
      <c r="AJ39" s="916"/>
    </row>
    <row r="40" spans="1:36" ht="23.1" customHeight="1">
      <c r="A40" s="907"/>
      <c r="B40" s="908"/>
      <c r="C40" s="908"/>
      <c r="D40" s="908"/>
      <c r="E40" s="908"/>
      <c r="F40" s="908"/>
      <c r="G40" s="919" t="str">
        <f>初期入力!E8&amp;初期入力!E9&amp;""</f>
        <v>212-0055神奈川県川崎市幸区南加瀬3丁目4-9</v>
      </c>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0"/>
      <c r="AI40" s="920"/>
      <c r="AJ40" s="921"/>
    </row>
    <row r="41" spans="1:36" ht="23.1" customHeight="1">
      <c r="A41" s="909"/>
      <c r="B41" s="910"/>
      <c r="C41" s="910"/>
      <c r="D41" s="910"/>
      <c r="E41" s="910"/>
      <c r="F41" s="910"/>
      <c r="G41" s="917" t="s">
        <v>153</v>
      </c>
      <c r="H41" s="918"/>
      <c r="I41" s="918"/>
      <c r="J41" s="918"/>
      <c r="K41" s="918"/>
      <c r="L41" s="918"/>
      <c r="M41" s="918"/>
      <c r="N41" s="911" t="str">
        <f>初期入力!E33&amp;""</f>
        <v/>
      </c>
      <c r="O41" s="911"/>
      <c r="P41" s="911"/>
      <c r="Q41" s="911"/>
      <c r="R41" s="911"/>
      <c r="S41" s="911"/>
      <c r="T41" s="911"/>
      <c r="U41" s="911"/>
      <c r="V41" s="911"/>
      <c r="W41" s="911"/>
      <c r="X41" s="911"/>
      <c r="Y41" s="911"/>
      <c r="Z41" s="911"/>
      <c r="AA41" s="911"/>
      <c r="AB41" s="911"/>
      <c r="AC41" s="911"/>
      <c r="AD41" s="911"/>
      <c r="AE41" s="911"/>
      <c r="AF41" s="911"/>
      <c r="AG41" s="911"/>
      <c r="AH41" s="911"/>
      <c r="AI41" s="911"/>
      <c r="AJ41" s="912"/>
    </row>
    <row r="42" spans="1:36" ht="15.9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row>
    <row r="43" spans="1:36" ht="15.9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sheetData>
  <sheetProtection sheet="1" objects="1" scenarios="1" formatCells="0"/>
  <mergeCells count="42">
    <mergeCell ref="A1:I1"/>
    <mergeCell ref="A13:AJ13"/>
    <mergeCell ref="A15:AJ15"/>
    <mergeCell ref="B20:AJ20"/>
    <mergeCell ref="B21:AJ21"/>
    <mergeCell ref="B22:AJ22"/>
    <mergeCell ref="B23:AJ23"/>
    <mergeCell ref="B25:AJ25"/>
    <mergeCell ref="B26:AJ26"/>
    <mergeCell ref="B28:AJ28"/>
    <mergeCell ref="B29:AJ29"/>
    <mergeCell ref="B31:AJ31"/>
    <mergeCell ref="B33:AJ33"/>
    <mergeCell ref="B24:AJ24"/>
    <mergeCell ref="A39:F41"/>
    <mergeCell ref="N41:AJ41"/>
    <mergeCell ref="G39:P39"/>
    <mergeCell ref="Q39:AJ39"/>
    <mergeCell ref="G41:M41"/>
    <mergeCell ref="G40:AJ40"/>
    <mergeCell ref="A37:F37"/>
    <mergeCell ref="A38:F38"/>
    <mergeCell ref="G36:AJ36"/>
    <mergeCell ref="G37:AJ37"/>
    <mergeCell ref="A36:F36"/>
    <mergeCell ref="G38:Q38"/>
    <mergeCell ref="R38:W38"/>
    <mergeCell ref="X38:AJ38"/>
    <mergeCell ref="AC1:AJ1"/>
    <mergeCell ref="G35:AJ35"/>
    <mergeCell ref="A35:F35"/>
    <mergeCell ref="Q6:V6"/>
    <mergeCell ref="Q8:V8"/>
    <mergeCell ref="X8:AJ8"/>
    <mergeCell ref="X6:AJ6"/>
    <mergeCell ref="A10:AJ10"/>
    <mergeCell ref="A12:AJ12"/>
    <mergeCell ref="A14:AJ14"/>
    <mergeCell ref="A16:AJ16"/>
    <mergeCell ref="A17:AJ17"/>
    <mergeCell ref="A18:AJ18"/>
    <mergeCell ref="B30:AJ30"/>
  </mergeCells>
  <phoneticPr fontId="10"/>
  <printOptions horizontalCentered="1"/>
  <pageMargins left="0.98425196850393704" right="0.98425196850393704" top="0.98425196850393704" bottom="0.98425196850393704" header="0.51181102362204722" footer="0.51181102362204722"/>
  <pageSetup paperSize="9" scale="91"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CE65"/>
  <sheetViews>
    <sheetView tabSelected="1" zoomScaleNormal="100" workbookViewId="0">
      <selection activeCell="AF12" sqref="AF12:AO13"/>
    </sheetView>
  </sheetViews>
  <sheetFormatPr defaultColWidth="0.5703125" defaultRowHeight="12"/>
  <cols>
    <col min="1" max="1" width="1.85546875" style="95" customWidth="1"/>
    <col min="2" max="11" width="2.42578125" style="95" customWidth="1"/>
    <col min="12" max="12" width="2.5703125" style="95" customWidth="1"/>
    <col min="13" max="30" width="2.42578125" style="95" customWidth="1"/>
    <col min="31" max="32" width="3.42578125" style="95" customWidth="1"/>
    <col min="33" max="40" width="2.42578125" style="95" customWidth="1"/>
    <col min="41" max="41" width="7.5703125" style="95" customWidth="1"/>
    <col min="42" max="42" width="19.5703125" style="95" customWidth="1"/>
    <col min="43" max="77" width="2.42578125" style="95" customWidth="1"/>
    <col min="78" max="83" width="3.140625" style="95" customWidth="1"/>
    <col min="84" max="84" width="2.7109375" style="95" customWidth="1"/>
    <col min="85" max="85" width="19.7109375" style="95" customWidth="1"/>
    <col min="86" max="248" width="2.7109375" style="95" customWidth="1"/>
    <col min="249" max="16384" width="0.5703125" style="95"/>
  </cols>
  <sheetData>
    <row r="1" spans="1:83" ht="17.25" customHeight="1">
      <c r="A1" s="711" t="s">
        <v>436</v>
      </c>
      <c r="B1" s="712"/>
      <c r="C1" s="712"/>
      <c r="D1" s="712"/>
      <c r="E1" s="712"/>
      <c r="F1" s="712"/>
      <c r="G1" s="712"/>
      <c r="H1" s="712"/>
      <c r="I1" s="712"/>
      <c r="J1" s="713"/>
      <c r="K1" s="39"/>
      <c r="L1" s="22"/>
      <c r="M1" s="22"/>
      <c r="N1" s="22"/>
      <c r="O1" s="22"/>
      <c r="P1" s="22"/>
      <c r="Q1" s="22"/>
      <c r="R1" s="22"/>
      <c r="S1" s="22"/>
      <c r="T1" s="22"/>
      <c r="U1" s="22"/>
      <c r="V1" s="22"/>
      <c r="W1" s="22"/>
      <c r="X1" s="22"/>
      <c r="Y1" s="22"/>
      <c r="Z1" s="22"/>
      <c r="AA1" s="22"/>
      <c r="AB1" s="22"/>
      <c r="AC1" s="22"/>
      <c r="AD1" s="22"/>
      <c r="AE1" s="22"/>
      <c r="AF1" s="710" t="str">
        <f>IF(初期入力!G2="",IF(初期入力!G1="","令和　 年　 月　 日",初期入力!G1),初期入力!G2)</f>
        <v>令和　 年　 月　 日</v>
      </c>
      <c r="AG1" s="710"/>
      <c r="AH1" s="710"/>
      <c r="AI1" s="710"/>
      <c r="AJ1" s="710"/>
      <c r="AK1" s="710"/>
      <c r="AL1" s="710"/>
      <c r="AM1" s="710"/>
      <c r="AN1" s="710"/>
      <c r="AO1" s="710"/>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row>
    <row r="2" spans="1:83" ht="14.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row>
    <row r="3" spans="1:83" ht="18.75">
      <c r="A3" s="701" t="s">
        <v>156</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343"/>
      <c r="AQ3" s="703" t="s">
        <v>91</v>
      </c>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3"/>
      <c r="CC3" s="703"/>
      <c r="CD3" s="703"/>
      <c r="CE3" s="703"/>
    </row>
    <row r="4" spans="1:83" ht="18.75">
      <c r="A4" s="702"/>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343"/>
      <c r="AQ4" s="703"/>
      <c r="AR4" s="703"/>
      <c r="AS4" s="703"/>
      <c r="AT4" s="703"/>
      <c r="AU4" s="703"/>
      <c r="AV4" s="703"/>
      <c r="AW4" s="703"/>
      <c r="AX4" s="703"/>
      <c r="AY4" s="703"/>
      <c r="AZ4" s="703"/>
      <c r="BA4" s="703"/>
      <c r="BB4" s="703"/>
      <c r="BC4" s="703"/>
      <c r="BD4" s="703"/>
      <c r="BE4" s="703"/>
      <c r="BF4" s="703"/>
      <c r="BG4" s="703"/>
      <c r="BH4" s="703"/>
      <c r="BI4" s="703"/>
      <c r="BJ4" s="703"/>
      <c r="BK4" s="703"/>
      <c r="BL4" s="703"/>
      <c r="BM4" s="703"/>
      <c r="BN4" s="703"/>
      <c r="BO4" s="703"/>
      <c r="BP4" s="703"/>
      <c r="BQ4" s="703"/>
      <c r="BR4" s="703"/>
      <c r="BS4" s="703"/>
      <c r="BT4" s="703"/>
      <c r="BU4" s="703"/>
      <c r="BV4" s="703"/>
      <c r="BW4" s="703"/>
      <c r="BX4" s="703"/>
      <c r="BY4" s="703"/>
      <c r="BZ4" s="703"/>
      <c r="CA4" s="703"/>
      <c r="CB4" s="703"/>
      <c r="CC4" s="703"/>
      <c r="CD4" s="703"/>
      <c r="CE4" s="703"/>
    </row>
    <row r="5" spans="1:83" ht="13.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39"/>
      <c r="AR5" s="686" t="s">
        <v>1059</v>
      </c>
      <c r="AS5" s="673"/>
      <c r="AT5" s="673"/>
      <c r="AU5" s="673"/>
      <c r="AV5" s="673"/>
      <c r="AW5" s="209"/>
      <c r="AX5" s="1027" t="str">
        <f>初期入力!F5&amp;""</f>
        <v/>
      </c>
      <c r="AY5" s="1028"/>
      <c r="AZ5" s="1028"/>
      <c r="BA5" s="1028"/>
      <c r="BB5" s="1028"/>
      <c r="BC5" s="1028"/>
      <c r="BD5" s="1028"/>
      <c r="BE5" s="1028"/>
      <c r="BF5" s="1028"/>
      <c r="BG5" s="1028"/>
      <c r="BH5" s="1028"/>
      <c r="BI5" s="1028"/>
      <c r="BJ5" s="1028"/>
      <c r="BK5" s="1029"/>
      <c r="BL5" s="239"/>
      <c r="BM5" s="673" t="s">
        <v>92</v>
      </c>
      <c r="BN5" s="673"/>
      <c r="BO5" s="673"/>
      <c r="BP5" s="673"/>
      <c r="BQ5" s="673"/>
      <c r="BR5" s="209"/>
      <c r="BS5" s="584" t="str">
        <f>初期入力!F11&amp;""</f>
        <v/>
      </c>
      <c r="BT5" s="585"/>
      <c r="BU5" s="585"/>
      <c r="BV5" s="585"/>
      <c r="BW5" s="585"/>
      <c r="BX5" s="585"/>
      <c r="BY5" s="585"/>
      <c r="BZ5" s="585"/>
      <c r="CA5" s="585"/>
      <c r="CB5" s="585"/>
      <c r="CC5" s="585"/>
      <c r="CD5" s="585"/>
      <c r="CE5" s="586"/>
    </row>
    <row r="6" spans="1:83" ht="13.5" customHeight="1">
      <c r="A6" s="22"/>
      <c r="B6" s="672" t="s">
        <v>1055</v>
      </c>
      <c r="C6" s="672"/>
      <c r="D6" s="672"/>
      <c r="E6" s="672"/>
      <c r="F6" s="672"/>
      <c r="G6" s="672"/>
      <c r="H6" s="672"/>
      <c r="I6" s="672"/>
      <c r="J6" s="749" t="str">
        <f>初期入力!E5&amp;"　"&amp;初期入力!E6&amp;""</f>
        <v>沼田工業株式会社　</v>
      </c>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49"/>
      <c r="AL6" s="749"/>
      <c r="AM6" s="749"/>
      <c r="AN6" s="749"/>
      <c r="AO6" s="749"/>
      <c r="AP6" s="22"/>
      <c r="AQ6" s="39"/>
      <c r="AR6" s="672"/>
      <c r="AS6" s="672"/>
      <c r="AT6" s="672"/>
      <c r="AU6" s="672"/>
      <c r="AV6" s="672"/>
      <c r="AW6" s="98"/>
      <c r="AX6" s="1030"/>
      <c r="AY6" s="1031"/>
      <c r="AZ6" s="1031"/>
      <c r="BA6" s="1031"/>
      <c r="BB6" s="1031"/>
      <c r="BC6" s="1031"/>
      <c r="BD6" s="1031"/>
      <c r="BE6" s="1031"/>
      <c r="BF6" s="1031"/>
      <c r="BG6" s="1031"/>
      <c r="BH6" s="1031"/>
      <c r="BI6" s="1031"/>
      <c r="BJ6" s="1031"/>
      <c r="BK6" s="1032"/>
      <c r="BL6" s="39"/>
      <c r="BM6" s="672"/>
      <c r="BN6" s="672"/>
      <c r="BO6" s="672"/>
      <c r="BP6" s="672"/>
      <c r="BQ6" s="672"/>
      <c r="BR6" s="98"/>
      <c r="BS6" s="705"/>
      <c r="BT6" s="706"/>
      <c r="BU6" s="706"/>
      <c r="BV6" s="706"/>
      <c r="BW6" s="706"/>
      <c r="BX6" s="706"/>
      <c r="BY6" s="706"/>
      <c r="BZ6" s="706"/>
      <c r="CA6" s="706"/>
      <c r="CB6" s="706"/>
      <c r="CC6" s="706"/>
      <c r="CD6" s="706"/>
      <c r="CE6" s="707"/>
    </row>
    <row r="7" spans="1:83" ht="13.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346"/>
      <c r="AR7" s="674"/>
      <c r="AS7" s="674"/>
      <c r="AT7" s="674"/>
      <c r="AU7" s="674"/>
      <c r="AV7" s="674"/>
      <c r="AW7" s="347"/>
      <c r="AX7" s="689" t="str">
        <f>初期入力!F6&amp;""</f>
        <v/>
      </c>
      <c r="AY7" s="690"/>
      <c r="AZ7" s="690"/>
      <c r="BA7" s="690"/>
      <c r="BB7" s="690"/>
      <c r="BC7" s="690"/>
      <c r="BD7" s="690"/>
      <c r="BE7" s="690"/>
      <c r="BF7" s="690"/>
      <c r="BG7" s="690"/>
      <c r="BH7" s="690"/>
      <c r="BI7" s="690"/>
      <c r="BJ7" s="690"/>
      <c r="BK7" s="691"/>
      <c r="BL7" s="346"/>
      <c r="BM7" s="674"/>
      <c r="BN7" s="674"/>
      <c r="BO7" s="674"/>
      <c r="BP7" s="674"/>
      <c r="BQ7" s="674"/>
      <c r="BR7" s="347"/>
      <c r="BS7" s="587"/>
      <c r="BT7" s="588"/>
      <c r="BU7" s="588"/>
      <c r="BV7" s="588"/>
      <c r="BW7" s="588"/>
      <c r="BX7" s="588"/>
      <c r="BY7" s="588"/>
      <c r="BZ7" s="588"/>
      <c r="CA7" s="588"/>
      <c r="CB7" s="588"/>
      <c r="CC7" s="588"/>
      <c r="CD7" s="588"/>
      <c r="CE7" s="589"/>
    </row>
    <row r="8" spans="1:83" ht="13.5" customHeight="1">
      <c r="A8" s="22"/>
      <c r="B8" s="975" t="s">
        <v>1056</v>
      </c>
      <c r="C8" s="975"/>
      <c r="D8" s="975"/>
      <c r="E8" s="975"/>
      <c r="F8" s="975"/>
      <c r="G8" s="975"/>
      <c r="H8" s="975"/>
      <c r="I8" s="975"/>
      <c r="J8" s="749" t="str">
        <f>初期入力!B1&amp;"　"&amp;初期入力!B2&amp;""</f>
        <v>現場　</v>
      </c>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22"/>
      <c r="AQ8" s="239"/>
      <c r="AR8" s="686" t="s">
        <v>93</v>
      </c>
      <c r="AS8" s="686"/>
      <c r="AT8" s="686"/>
      <c r="AU8" s="686"/>
      <c r="AV8" s="686"/>
      <c r="AW8" s="209"/>
      <c r="AX8" s="374" t="s">
        <v>81</v>
      </c>
      <c r="AY8" s="678" t="str">
        <f>初期入力!F8&amp;""</f>
        <v/>
      </c>
      <c r="AZ8" s="678"/>
      <c r="BA8" s="678"/>
      <c r="BB8" s="678"/>
      <c r="BC8" s="678"/>
      <c r="BD8" s="955" t="str">
        <f>初期入力!F9&amp;""</f>
        <v/>
      </c>
      <c r="BE8" s="955"/>
      <c r="BF8" s="955"/>
      <c r="BG8" s="955"/>
      <c r="BH8" s="955"/>
      <c r="BI8" s="955"/>
      <c r="BJ8" s="955"/>
      <c r="BK8" s="955"/>
      <c r="BL8" s="955"/>
      <c r="BM8" s="955"/>
      <c r="BN8" s="955"/>
      <c r="BO8" s="955"/>
      <c r="BP8" s="955"/>
      <c r="BQ8" s="955"/>
      <c r="BR8" s="955"/>
      <c r="BS8" s="955"/>
      <c r="BT8" s="955"/>
      <c r="BU8" s="955"/>
      <c r="BV8" s="955"/>
      <c r="BW8" s="955"/>
      <c r="BX8" s="955"/>
      <c r="BY8" s="955"/>
      <c r="BZ8" s="955"/>
      <c r="CA8" s="955"/>
      <c r="CB8" s="955"/>
      <c r="CC8" s="955"/>
      <c r="CD8" s="955"/>
      <c r="CE8" s="956"/>
    </row>
    <row r="9" spans="1:83" ht="13.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22"/>
      <c r="AQ9" s="39"/>
      <c r="AR9" s="687"/>
      <c r="AS9" s="687"/>
      <c r="AT9" s="687"/>
      <c r="AU9" s="687"/>
      <c r="AV9" s="687"/>
      <c r="AW9" s="98"/>
      <c r="AX9" s="375"/>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7"/>
    </row>
    <row r="10" spans="1:83" ht="13.5">
      <c r="A10" s="239"/>
      <c r="B10" s="686" t="s">
        <v>94</v>
      </c>
      <c r="C10" s="686"/>
      <c r="D10" s="686"/>
      <c r="E10" s="686"/>
      <c r="F10" s="686"/>
      <c r="G10" s="209"/>
      <c r="H10" s="613" t="s">
        <v>95</v>
      </c>
      <c r="I10" s="603"/>
      <c r="J10" s="603"/>
      <c r="K10" s="603"/>
      <c r="L10" s="603"/>
      <c r="M10" s="603"/>
      <c r="N10" s="603"/>
      <c r="O10" s="603"/>
      <c r="P10" s="603"/>
      <c r="Q10" s="604"/>
      <c r="R10" s="613" t="s">
        <v>96</v>
      </c>
      <c r="S10" s="603"/>
      <c r="T10" s="603"/>
      <c r="U10" s="603"/>
      <c r="V10" s="603"/>
      <c r="W10" s="603"/>
      <c r="X10" s="603"/>
      <c r="Y10" s="603"/>
      <c r="Z10" s="603"/>
      <c r="AA10" s="603"/>
      <c r="AB10" s="603"/>
      <c r="AC10" s="603"/>
      <c r="AD10" s="603"/>
      <c r="AE10" s="604"/>
      <c r="AF10" s="613" t="s">
        <v>97</v>
      </c>
      <c r="AG10" s="603"/>
      <c r="AH10" s="603"/>
      <c r="AI10" s="603"/>
      <c r="AJ10" s="603"/>
      <c r="AK10" s="603"/>
      <c r="AL10" s="603"/>
      <c r="AM10" s="603"/>
      <c r="AN10" s="603"/>
      <c r="AO10" s="604"/>
      <c r="AP10" s="366"/>
      <c r="AQ10" s="346"/>
      <c r="AR10" s="688"/>
      <c r="AS10" s="688"/>
      <c r="AT10" s="688"/>
      <c r="AU10" s="688"/>
      <c r="AV10" s="688"/>
      <c r="AW10" s="347"/>
      <c r="AX10" s="346"/>
      <c r="AY10" s="96"/>
      <c r="AZ10" s="96"/>
      <c r="BA10" s="96"/>
      <c r="BB10" s="96"/>
      <c r="BC10" s="96"/>
      <c r="BD10" s="96"/>
      <c r="BE10" s="96"/>
      <c r="BF10" s="96"/>
      <c r="BG10" s="96"/>
      <c r="BH10" s="96"/>
      <c r="BI10" s="96"/>
      <c r="BJ10" s="96"/>
      <c r="BK10" s="96"/>
      <c r="BL10" s="96"/>
      <c r="BM10" s="96"/>
      <c r="BN10" s="96"/>
      <c r="BO10" s="96" t="s">
        <v>42</v>
      </c>
      <c r="BP10" s="96"/>
      <c r="BQ10" s="692" t="str">
        <f>初期入力!F10&amp;""</f>
        <v/>
      </c>
      <c r="BR10" s="692"/>
      <c r="BS10" s="692"/>
      <c r="BT10" s="692"/>
      <c r="BU10" s="692"/>
      <c r="BV10" s="692"/>
      <c r="BW10" s="692"/>
      <c r="BX10" s="692"/>
      <c r="BY10" s="692"/>
      <c r="BZ10" s="692"/>
      <c r="CA10" s="692"/>
      <c r="CB10" s="692"/>
      <c r="CC10" s="692"/>
      <c r="CD10" s="692"/>
      <c r="CE10" s="697"/>
    </row>
    <row r="11" spans="1:83" ht="13.5">
      <c r="A11" s="39"/>
      <c r="B11" s="687"/>
      <c r="C11" s="687"/>
      <c r="D11" s="687"/>
      <c r="E11" s="687"/>
      <c r="F11" s="687"/>
      <c r="G11" s="98"/>
      <c r="H11" s="615"/>
      <c r="I11" s="605"/>
      <c r="J11" s="605"/>
      <c r="K11" s="605"/>
      <c r="L11" s="605"/>
      <c r="M11" s="605"/>
      <c r="N11" s="605"/>
      <c r="O11" s="605"/>
      <c r="P11" s="605"/>
      <c r="Q11" s="606"/>
      <c r="R11" s="615"/>
      <c r="S11" s="605"/>
      <c r="T11" s="605"/>
      <c r="U11" s="605"/>
      <c r="V11" s="605"/>
      <c r="W11" s="605"/>
      <c r="X11" s="605"/>
      <c r="Y11" s="605"/>
      <c r="Z11" s="605"/>
      <c r="AA11" s="605"/>
      <c r="AB11" s="605"/>
      <c r="AC11" s="605"/>
      <c r="AD11" s="605"/>
      <c r="AE11" s="606"/>
      <c r="AF11" s="615"/>
      <c r="AG11" s="605"/>
      <c r="AH11" s="605"/>
      <c r="AI11" s="605"/>
      <c r="AJ11" s="605"/>
      <c r="AK11" s="605"/>
      <c r="AL11" s="605"/>
      <c r="AM11" s="605"/>
      <c r="AN11" s="605"/>
      <c r="AO11" s="606"/>
      <c r="AP11" s="366"/>
      <c r="AQ11" s="239"/>
      <c r="AR11" s="719" t="s">
        <v>98</v>
      </c>
      <c r="AS11" s="719"/>
      <c r="AT11" s="719"/>
      <c r="AU11" s="719"/>
      <c r="AV11" s="719"/>
      <c r="AW11" s="209"/>
      <c r="AX11" s="239"/>
      <c r="AY11" s="1015" t="str">
        <f>初期入力!B1&amp;""</f>
        <v>現場</v>
      </c>
      <c r="AZ11" s="1015"/>
      <c r="BA11" s="1015"/>
      <c r="BB11" s="1015"/>
      <c r="BC11" s="1015"/>
      <c r="BD11" s="1015"/>
      <c r="BE11" s="1015"/>
      <c r="BF11" s="1015"/>
      <c r="BG11" s="1015"/>
      <c r="BH11" s="1015"/>
      <c r="BI11" s="1015"/>
      <c r="BJ11" s="1015"/>
      <c r="BK11" s="1015"/>
      <c r="BL11" s="1015"/>
      <c r="BM11" s="1015"/>
      <c r="BN11" s="1015"/>
      <c r="BO11" s="1015"/>
      <c r="BP11" s="1015"/>
      <c r="BQ11" s="1015"/>
      <c r="BR11" s="1015"/>
      <c r="BS11" s="1015"/>
      <c r="BT11" s="1015"/>
      <c r="BU11" s="1015"/>
      <c r="BV11" s="1015"/>
      <c r="BW11" s="1015"/>
      <c r="BX11" s="1015"/>
      <c r="BY11" s="1015"/>
      <c r="BZ11" s="1015"/>
      <c r="CA11" s="1015"/>
      <c r="CB11" s="1015"/>
      <c r="CC11" s="1015"/>
      <c r="CD11" s="1015"/>
      <c r="CE11" s="1016"/>
    </row>
    <row r="12" spans="1:83" ht="13.5">
      <c r="A12" s="39"/>
      <c r="B12" s="687"/>
      <c r="C12" s="687"/>
      <c r="D12" s="687"/>
      <c r="E12" s="687"/>
      <c r="F12" s="687"/>
      <c r="G12" s="98"/>
      <c r="H12" s="584" t="str">
        <f>初期入力!E12&amp;""</f>
        <v>建築</v>
      </c>
      <c r="I12" s="585"/>
      <c r="J12" s="585"/>
      <c r="K12" s="585"/>
      <c r="L12" s="585"/>
      <c r="M12" s="585"/>
      <c r="N12" s="1019" t="s">
        <v>99</v>
      </c>
      <c r="O12" s="1019"/>
      <c r="P12" s="1019"/>
      <c r="Q12" s="1020"/>
      <c r="R12" s="628" t="str">
        <f>初期入力!E13&amp;""</f>
        <v>知事</v>
      </c>
      <c r="S12" s="629"/>
      <c r="T12" s="629"/>
      <c r="U12" s="629"/>
      <c r="V12" s="629" t="str">
        <f>初期入力!E14&amp;""</f>
        <v>特定-4</v>
      </c>
      <c r="W12" s="629"/>
      <c r="X12" s="629"/>
      <c r="Y12" s="378"/>
      <c r="Z12" s="1005" t="s">
        <v>148</v>
      </c>
      <c r="AA12" s="1005"/>
      <c r="AB12" s="585" t="str">
        <f>初期入力!E15&amp;""</f>
        <v>2245</v>
      </c>
      <c r="AC12" s="585"/>
      <c r="AD12" s="585"/>
      <c r="AE12" s="976" t="s">
        <v>149</v>
      </c>
      <c r="AF12" s="721">
        <f>初期入力!E16</f>
        <v>44662</v>
      </c>
      <c r="AG12" s="722"/>
      <c r="AH12" s="722"/>
      <c r="AI12" s="722"/>
      <c r="AJ12" s="722"/>
      <c r="AK12" s="722"/>
      <c r="AL12" s="722"/>
      <c r="AM12" s="722"/>
      <c r="AN12" s="722"/>
      <c r="AO12" s="723"/>
      <c r="AP12" s="22"/>
      <c r="AQ12" s="39"/>
      <c r="AR12" s="671"/>
      <c r="AS12" s="671"/>
      <c r="AT12" s="671"/>
      <c r="AU12" s="671"/>
      <c r="AV12" s="671"/>
      <c r="AW12" s="98"/>
      <c r="AX12" s="39"/>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98"/>
    </row>
    <row r="13" spans="1:83" ht="13.5">
      <c r="A13" s="39"/>
      <c r="B13" s="687"/>
      <c r="C13" s="687"/>
      <c r="D13" s="687"/>
      <c r="E13" s="687"/>
      <c r="F13" s="687"/>
      <c r="G13" s="98"/>
      <c r="H13" s="587"/>
      <c r="I13" s="588"/>
      <c r="J13" s="588"/>
      <c r="K13" s="588"/>
      <c r="L13" s="588"/>
      <c r="M13" s="588"/>
      <c r="N13" s="1021"/>
      <c r="O13" s="1021"/>
      <c r="P13" s="1021"/>
      <c r="Q13" s="1022"/>
      <c r="R13" s="634"/>
      <c r="S13" s="635"/>
      <c r="T13" s="635"/>
      <c r="U13" s="635"/>
      <c r="V13" s="635"/>
      <c r="W13" s="635"/>
      <c r="X13" s="635"/>
      <c r="Y13" s="379"/>
      <c r="Z13" s="1006"/>
      <c r="AA13" s="1006"/>
      <c r="AB13" s="588"/>
      <c r="AC13" s="588"/>
      <c r="AD13" s="588"/>
      <c r="AE13" s="977"/>
      <c r="AF13" s="724"/>
      <c r="AG13" s="725"/>
      <c r="AH13" s="725"/>
      <c r="AI13" s="725"/>
      <c r="AJ13" s="725"/>
      <c r="AK13" s="725"/>
      <c r="AL13" s="725"/>
      <c r="AM13" s="725"/>
      <c r="AN13" s="725"/>
      <c r="AO13" s="726"/>
      <c r="AP13" s="22"/>
      <c r="AQ13" s="346"/>
      <c r="AR13" s="720"/>
      <c r="AS13" s="720"/>
      <c r="AT13" s="720"/>
      <c r="AU13" s="720"/>
      <c r="AV13" s="720"/>
      <c r="AW13" s="347"/>
      <c r="AX13" s="346"/>
      <c r="AY13" s="96"/>
      <c r="AZ13" s="1017" t="str">
        <f>初期入力!F52&amp;""</f>
        <v/>
      </c>
      <c r="BA13" s="1017"/>
      <c r="BB13" s="1017"/>
      <c r="BC13" s="1017"/>
      <c r="BD13" s="1017"/>
      <c r="BE13" s="1017"/>
      <c r="BF13" s="1017"/>
      <c r="BG13" s="1017"/>
      <c r="BH13" s="1017"/>
      <c r="BI13" s="1017"/>
      <c r="BJ13" s="1017"/>
      <c r="BK13" s="1017"/>
      <c r="BL13" s="1017"/>
      <c r="BM13" s="1017"/>
      <c r="BN13" s="1017"/>
      <c r="BO13" s="1017"/>
      <c r="BP13" s="1017"/>
      <c r="BQ13" s="1017"/>
      <c r="BR13" s="1017"/>
      <c r="BS13" s="1017"/>
      <c r="BT13" s="1017"/>
      <c r="BU13" s="1017"/>
      <c r="BV13" s="1017"/>
      <c r="BW13" s="1017"/>
      <c r="BX13" s="1017"/>
      <c r="BY13" s="1017"/>
      <c r="BZ13" s="1017"/>
      <c r="CA13" s="1017"/>
      <c r="CB13" s="1017"/>
      <c r="CC13" s="1017"/>
      <c r="CD13" s="1017"/>
      <c r="CE13" s="1018"/>
    </row>
    <row r="14" spans="1:83" ht="13.5" customHeight="1">
      <c r="A14" s="39"/>
      <c r="B14" s="687"/>
      <c r="C14" s="687"/>
      <c r="D14" s="687"/>
      <c r="E14" s="687"/>
      <c r="F14" s="687"/>
      <c r="G14" s="98"/>
      <c r="H14" s="584" t="str">
        <f>初期入力!E17&amp;""</f>
        <v/>
      </c>
      <c r="I14" s="585"/>
      <c r="J14" s="585"/>
      <c r="K14" s="585"/>
      <c r="L14" s="585"/>
      <c r="M14" s="585"/>
      <c r="N14" s="1019" t="s">
        <v>99</v>
      </c>
      <c r="O14" s="1019"/>
      <c r="P14" s="1019"/>
      <c r="Q14" s="1020"/>
      <c r="R14" s="628" t="str">
        <f>初期入力!E18&amp;""</f>
        <v/>
      </c>
      <c r="S14" s="629"/>
      <c r="T14" s="629"/>
      <c r="U14" s="629"/>
      <c r="V14" s="629" t="str">
        <f>初期入力!E19&amp;""</f>
        <v/>
      </c>
      <c r="W14" s="629"/>
      <c r="X14" s="629"/>
      <c r="Y14" s="380"/>
      <c r="Z14" s="1005" t="s">
        <v>148</v>
      </c>
      <c r="AA14" s="1005"/>
      <c r="AB14" s="585" t="str">
        <f>初期入力!E20&amp;""</f>
        <v/>
      </c>
      <c r="AC14" s="585"/>
      <c r="AD14" s="585"/>
      <c r="AE14" s="976" t="s">
        <v>149</v>
      </c>
      <c r="AF14" s="721">
        <f>初期入力!E21</f>
        <v>0</v>
      </c>
      <c r="AG14" s="722"/>
      <c r="AH14" s="722"/>
      <c r="AI14" s="722"/>
      <c r="AJ14" s="722"/>
      <c r="AK14" s="722"/>
      <c r="AL14" s="722"/>
      <c r="AM14" s="722"/>
      <c r="AN14" s="722"/>
      <c r="AO14" s="723"/>
      <c r="AP14" s="22"/>
      <c r="AQ14" s="239"/>
      <c r="AR14" s="673" t="s">
        <v>100</v>
      </c>
      <c r="AS14" s="673"/>
      <c r="AT14" s="673"/>
      <c r="AU14" s="673"/>
      <c r="AV14" s="673"/>
      <c r="AW14" s="209"/>
      <c r="AX14" s="351"/>
      <c r="AY14" s="352" t="s">
        <v>60</v>
      </c>
      <c r="AZ14" s="352"/>
      <c r="BA14" s="1025">
        <f>初期入力!F50</f>
        <v>0</v>
      </c>
      <c r="BB14" s="1025"/>
      <c r="BC14" s="1025"/>
      <c r="BD14" s="1025"/>
      <c r="BE14" s="1025"/>
      <c r="BF14" s="1025"/>
      <c r="BG14" s="1025"/>
      <c r="BH14" s="1025"/>
      <c r="BI14" s="1025"/>
      <c r="BJ14" s="1025"/>
      <c r="BK14" s="1026"/>
      <c r="BL14" s="239"/>
      <c r="BM14" s="673" t="s">
        <v>101</v>
      </c>
      <c r="BN14" s="673"/>
      <c r="BO14" s="673"/>
      <c r="BP14" s="673"/>
      <c r="BQ14" s="673"/>
      <c r="BR14" s="209"/>
      <c r="BS14" s="607">
        <f>初期入力!F49</f>
        <v>0</v>
      </c>
      <c r="BT14" s="608"/>
      <c r="BU14" s="608"/>
      <c r="BV14" s="608"/>
      <c r="BW14" s="608"/>
      <c r="BX14" s="608"/>
      <c r="BY14" s="608"/>
      <c r="BZ14" s="608"/>
      <c r="CA14" s="608"/>
      <c r="CB14" s="608"/>
      <c r="CC14" s="608"/>
      <c r="CD14" s="608"/>
      <c r="CE14" s="609"/>
    </row>
    <row r="15" spans="1:83" ht="13.5">
      <c r="A15" s="346"/>
      <c r="B15" s="688"/>
      <c r="C15" s="688"/>
      <c r="D15" s="688"/>
      <c r="E15" s="688"/>
      <c r="F15" s="688"/>
      <c r="G15" s="347"/>
      <c r="H15" s="587"/>
      <c r="I15" s="588"/>
      <c r="J15" s="588"/>
      <c r="K15" s="588"/>
      <c r="L15" s="588"/>
      <c r="M15" s="588"/>
      <c r="N15" s="1021"/>
      <c r="O15" s="1021"/>
      <c r="P15" s="1021"/>
      <c r="Q15" s="1022"/>
      <c r="R15" s="634"/>
      <c r="S15" s="635"/>
      <c r="T15" s="635"/>
      <c r="U15" s="635"/>
      <c r="V15" s="635"/>
      <c r="W15" s="635"/>
      <c r="X15" s="635"/>
      <c r="Y15" s="381"/>
      <c r="Z15" s="1006"/>
      <c r="AA15" s="1006"/>
      <c r="AB15" s="588"/>
      <c r="AC15" s="588"/>
      <c r="AD15" s="588"/>
      <c r="AE15" s="977"/>
      <c r="AF15" s="724"/>
      <c r="AG15" s="725"/>
      <c r="AH15" s="725"/>
      <c r="AI15" s="725"/>
      <c r="AJ15" s="725"/>
      <c r="AK15" s="725"/>
      <c r="AL15" s="725"/>
      <c r="AM15" s="725"/>
      <c r="AN15" s="725"/>
      <c r="AO15" s="726"/>
      <c r="AP15" s="22"/>
      <c r="AQ15" s="39"/>
      <c r="AR15" s="672"/>
      <c r="AS15" s="672"/>
      <c r="AT15" s="672"/>
      <c r="AU15" s="672"/>
      <c r="AV15" s="672"/>
      <c r="AW15" s="98"/>
      <c r="AX15" s="354"/>
      <c r="AY15" s="355"/>
      <c r="AZ15" s="355"/>
      <c r="BA15" s="355"/>
      <c r="BB15" s="355"/>
      <c r="BC15" s="355"/>
      <c r="BD15" s="355"/>
      <c r="BE15" s="355"/>
      <c r="BF15" s="355"/>
      <c r="BG15" s="355"/>
      <c r="BH15" s="355"/>
      <c r="BI15" s="355"/>
      <c r="BJ15" s="355"/>
      <c r="BK15" s="362"/>
      <c r="BL15" s="39"/>
      <c r="BM15" s="672"/>
      <c r="BN15" s="672"/>
      <c r="BO15" s="672"/>
      <c r="BP15" s="672"/>
      <c r="BQ15" s="672"/>
      <c r="BR15" s="98"/>
      <c r="BS15" s="731"/>
      <c r="BT15" s="732"/>
      <c r="BU15" s="732"/>
      <c r="BV15" s="732"/>
      <c r="BW15" s="732"/>
      <c r="BX15" s="732"/>
      <c r="BY15" s="732"/>
      <c r="BZ15" s="732"/>
      <c r="CA15" s="732"/>
      <c r="CB15" s="732"/>
      <c r="CC15" s="732"/>
      <c r="CD15" s="732"/>
      <c r="CE15" s="733"/>
    </row>
    <row r="16" spans="1:83" ht="13.5">
      <c r="A16" s="215"/>
      <c r="B16" s="287"/>
      <c r="C16" s="287"/>
      <c r="D16" s="287"/>
      <c r="E16" s="287"/>
      <c r="F16" s="28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346"/>
      <c r="AR16" s="674"/>
      <c r="AS16" s="674"/>
      <c r="AT16" s="674"/>
      <c r="AU16" s="674"/>
      <c r="AV16" s="674"/>
      <c r="AW16" s="347"/>
      <c r="AX16" s="357"/>
      <c r="AY16" s="358" t="s">
        <v>136</v>
      </c>
      <c r="AZ16" s="358"/>
      <c r="BA16" s="1023">
        <f>初期入力!F51</f>
        <v>0</v>
      </c>
      <c r="BB16" s="1023"/>
      <c r="BC16" s="1023"/>
      <c r="BD16" s="1023"/>
      <c r="BE16" s="1023"/>
      <c r="BF16" s="1023"/>
      <c r="BG16" s="1023"/>
      <c r="BH16" s="1023"/>
      <c r="BI16" s="1023"/>
      <c r="BJ16" s="1023"/>
      <c r="BK16" s="1024"/>
      <c r="BL16" s="346"/>
      <c r="BM16" s="674"/>
      <c r="BN16" s="674"/>
      <c r="BO16" s="674"/>
      <c r="BP16" s="674"/>
      <c r="BQ16" s="674"/>
      <c r="BR16" s="347"/>
      <c r="BS16" s="610"/>
      <c r="BT16" s="611"/>
      <c r="BU16" s="611"/>
      <c r="BV16" s="611"/>
      <c r="BW16" s="611"/>
      <c r="BX16" s="611"/>
      <c r="BY16" s="611"/>
      <c r="BZ16" s="611"/>
      <c r="CA16" s="611"/>
      <c r="CB16" s="611"/>
      <c r="CC16" s="611"/>
      <c r="CD16" s="611"/>
      <c r="CE16" s="612"/>
    </row>
    <row r="17" spans="1:83" ht="13.5">
      <c r="A17" s="239"/>
      <c r="B17" s="719" t="s">
        <v>98</v>
      </c>
      <c r="C17" s="719"/>
      <c r="D17" s="719"/>
      <c r="E17" s="719"/>
      <c r="F17" s="719"/>
      <c r="G17" s="209"/>
      <c r="H17" s="239"/>
      <c r="I17" s="695" t="str">
        <f>初期入力!B1&amp;""</f>
        <v>現場</v>
      </c>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5"/>
      <c r="AM17" s="695"/>
      <c r="AN17" s="695"/>
      <c r="AO17" s="696"/>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15"/>
    </row>
    <row r="18" spans="1:83" ht="13.5">
      <c r="A18" s="39"/>
      <c r="B18" s="671"/>
      <c r="C18" s="671"/>
      <c r="D18" s="671"/>
      <c r="E18" s="671"/>
      <c r="F18" s="671"/>
      <c r="G18" s="98"/>
      <c r="H18" s="39"/>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98"/>
      <c r="AP18" s="22"/>
      <c r="AQ18" s="239"/>
      <c r="AR18" s="686" t="s">
        <v>94</v>
      </c>
      <c r="AS18" s="686"/>
      <c r="AT18" s="686"/>
      <c r="AU18" s="686"/>
      <c r="AV18" s="686"/>
      <c r="AW18" s="209"/>
      <c r="AX18" s="613" t="s">
        <v>102</v>
      </c>
      <c r="AY18" s="603"/>
      <c r="AZ18" s="603"/>
      <c r="BA18" s="603"/>
      <c r="BB18" s="603"/>
      <c r="BC18" s="603"/>
      <c r="BD18" s="603"/>
      <c r="BE18" s="603"/>
      <c r="BF18" s="603"/>
      <c r="BG18" s="604"/>
      <c r="BH18" s="613" t="s">
        <v>96</v>
      </c>
      <c r="BI18" s="603"/>
      <c r="BJ18" s="603"/>
      <c r="BK18" s="603"/>
      <c r="BL18" s="603"/>
      <c r="BM18" s="603"/>
      <c r="BN18" s="603"/>
      <c r="BO18" s="603"/>
      <c r="BP18" s="603"/>
      <c r="BQ18" s="603"/>
      <c r="BR18" s="603"/>
      <c r="BS18" s="603"/>
      <c r="BT18" s="603"/>
      <c r="BU18" s="604"/>
      <c r="BV18" s="613" t="s">
        <v>97</v>
      </c>
      <c r="BW18" s="603"/>
      <c r="BX18" s="603"/>
      <c r="BY18" s="603"/>
      <c r="BZ18" s="603"/>
      <c r="CA18" s="603"/>
      <c r="CB18" s="603"/>
      <c r="CC18" s="603"/>
      <c r="CD18" s="603"/>
      <c r="CE18" s="604"/>
    </row>
    <row r="19" spans="1:83" ht="13.5">
      <c r="A19" s="346"/>
      <c r="B19" s="720"/>
      <c r="C19" s="720"/>
      <c r="D19" s="720"/>
      <c r="E19" s="720"/>
      <c r="F19" s="720"/>
      <c r="G19" s="347"/>
      <c r="H19" s="346"/>
      <c r="I19" s="692" t="str">
        <f>初期入力!E52&amp;""</f>
        <v/>
      </c>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7"/>
      <c r="AP19" s="22"/>
      <c r="AQ19" s="39"/>
      <c r="AR19" s="687"/>
      <c r="AS19" s="687"/>
      <c r="AT19" s="687"/>
      <c r="AU19" s="687"/>
      <c r="AV19" s="687"/>
      <c r="AW19" s="98"/>
      <c r="AX19" s="615"/>
      <c r="AY19" s="605"/>
      <c r="AZ19" s="605"/>
      <c r="BA19" s="605"/>
      <c r="BB19" s="605"/>
      <c r="BC19" s="605"/>
      <c r="BD19" s="605"/>
      <c r="BE19" s="605"/>
      <c r="BF19" s="605"/>
      <c r="BG19" s="606"/>
      <c r="BH19" s="615"/>
      <c r="BI19" s="605"/>
      <c r="BJ19" s="605"/>
      <c r="BK19" s="605"/>
      <c r="BL19" s="605"/>
      <c r="BM19" s="605"/>
      <c r="BN19" s="605"/>
      <c r="BO19" s="605"/>
      <c r="BP19" s="605"/>
      <c r="BQ19" s="605"/>
      <c r="BR19" s="605"/>
      <c r="BS19" s="605"/>
      <c r="BT19" s="605"/>
      <c r="BU19" s="606"/>
      <c r="BV19" s="615"/>
      <c r="BW19" s="605"/>
      <c r="BX19" s="605"/>
      <c r="BY19" s="605"/>
      <c r="BZ19" s="605"/>
      <c r="CA19" s="605"/>
      <c r="CB19" s="605"/>
      <c r="CC19" s="605"/>
      <c r="CD19" s="605"/>
      <c r="CE19" s="606"/>
    </row>
    <row r="20" spans="1:83" ht="13.5">
      <c r="A20" s="239"/>
      <c r="B20" s="719" t="s">
        <v>103</v>
      </c>
      <c r="C20" s="719"/>
      <c r="D20" s="719"/>
      <c r="E20" s="719"/>
      <c r="F20" s="719"/>
      <c r="G20" s="209"/>
      <c r="H20" s="382"/>
      <c r="I20" s="695" t="str">
        <f>初期入力!B5&amp;""</f>
        <v/>
      </c>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6"/>
      <c r="AP20" s="83"/>
      <c r="AQ20" s="39"/>
      <c r="AR20" s="687"/>
      <c r="AS20" s="687"/>
      <c r="AT20" s="687"/>
      <c r="AU20" s="687"/>
      <c r="AV20" s="687"/>
      <c r="AW20" s="98"/>
      <c r="AX20" s="584" t="str">
        <f>初期入力!F12&amp;""</f>
        <v/>
      </c>
      <c r="AY20" s="585"/>
      <c r="AZ20" s="585"/>
      <c r="BA20" s="585"/>
      <c r="BB20" s="585"/>
      <c r="BC20" s="585"/>
      <c r="BD20" s="1019" t="s">
        <v>99</v>
      </c>
      <c r="BE20" s="1019"/>
      <c r="BF20" s="1019"/>
      <c r="BG20" s="1020"/>
      <c r="BH20" s="628" t="str">
        <f>初期入力!F13&amp;""</f>
        <v/>
      </c>
      <c r="BI20" s="629"/>
      <c r="BJ20" s="629"/>
      <c r="BK20" s="629"/>
      <c r="BL20" s="585" t="str">
        <f>初期入力!F14&amp;""</f>
        <v/>
      </c>
      <c r="BM20" s="585"/>
      <c r="BN20" s="585"/>
      <c r="BO20" s="585"/>
      <c r="BP20" s="378"/>
      <c r="BQ20" s="1005" t="s">
        <v>148</v>
      </c>
      <c r="BR20" s="585" t="str">
        <f>初期入力!F15&amp;""</f>
        <v/>
      </c>
      <c r="BS20" s="585"/>
      <c r="BT20" s="585"/>
      <c r="BU20" s="976" t="s">
        <v>149</v>
      </c>
      <c r="BV20" s="721">
        <f>初期入力!F16</f>
        <v>0</v>
      </c>
      <c r="BW20" s="722"/>
      <c r="BX20" s="722"/>
      <c r="BY20" s="722"/>
      <c r="BZ20" s="722"/>
      <c r="CA20" s="722"/>
      <c r="CB20" s="722"/>
      <c r="CC20" s="722"/>
      <c r="CD20" s="722"/>
      <c r="CE20" s="723"/>
    </row>
    <row r="21" spans="1:83" ht="13.5">
      <c r="A21" s="39"/>
      <c r="B21" s="671"/>
      <c r="C21" s="671"/>
      <c r="D21" s="671"/>
      <c r="E21" s="671"/>
      <c r="F21" s="671"/>
      <c r="G21" s="98"/>
      <c r="H21" s="3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384"/>
      <c r="AP21" s="83"/>
      <c r="AQ21" s="39"/>
      <c r="AR21" s="687"/>
      <c r="AS21" s="687"/>
      <c r="AT21" s="687"/>
      <c r="AU21" s="687"/>
      <c r="AV21" s="687"/>
      <c r="AW21" s="98"/>
      <c r="AX21" s="587"/>
      <c r="AY21" s="588"/>
      <c r="AZ21" s="588"/>
      <c r="BA21" s="588"/>
      <c r="BB21" s="588"/>
      <c r="BC21" s="588"/>
      <c r="BD21" s="1021"/>
      <c r="BE21" s="1021"/>
      <c r="BF21" s="1021"/>
      <c r="BG21" s="1022"/>
      <c r="BH21" s="634"/>
      <c r="BI21" s="635"/>
      <c r="BJ21" s="635"/>
      <c r="BK21" s="635"/>
      <c r="BL21" s="588"/>
      <c r="BM21" s="588"/>
      <c r="BN21" s="588"/>
      <c r="BO21" s="588"/>
      <c r="BP21" s="379"/>
      <c r="BQ21" s="1006"/>
      <c r="BR21" s="588"/>
      <c r="BS21" s="588"/>
      <c r="BT21" s="588"/>
      <c r="BU21" s="977"/>
      <c r="BV21" s="724"/>
      <c r="BW21" s="725"/>
      <c r="BX21" s="725"/>
      <c r="BY21" s="725"/>
      <c r="BZ21" s="725"/>
      <c r="CA21" s="725"/>
      <c r="CB21" s="725"/>
      <c r="CC21" s="725"/>
      <c r="CD21" s="725"/>
      <c r="CE21" s="726"/>
    </row>
    <row r="22" spans="1:83" ht="13.5">
      <c r="A22" s="346"/>
      <c r="B22" s="720"/>
      <c r="C22" s="720"/>
      <c r="D22" s="720"/>
      <c r="E22" s="720"/>
      <c r="F22" s="720"/>
      <c r="G22" s="347"/>
      <c r="H22" s="385"/>
      <c r="I22" s="386"/>
      <c r="J22" s="386" t="s">
        <v>81</v>
      </c>
      <c r="K22" s="1007" t="str">
        <f>初期入力!B6&amp;""</f>
        <v/>
      </c>
      <c r="L22" s="1007"/>
      <c r="M22" s="1007"/>
      <c r="N22" s="1007"/>
      <c r="O22" s="386"/>
      <c r="P22" s="1007" t="str">
        <f>初期入力!B7&amp;""</f>
        <v/>
      </c>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007"/>
      <c r="AO22" s="1008"/>
      <c r="AP22" s="83"/>
      <c r="AQ22" s="39"/>
      <c r="AR22" s="687"/>
      <c r="AS22" s="687"/>
      <c r="AT22" s="687"/>
      <c r="AU22" s="687"/>
      <c r="AV22" s="687"/>
      <c r="AW22" s="98"/>
      <c r="AX22" s="584" t="str">
        <f>初期入力!F17&amp;""</f>
        <v/>
      </c>
      <c r="AY22" s="585"/>
      <c r="AZ22" s="585"/>
      <c r="BA22" s="585"/>
      <c r="BB22" s="585"/>
      <c r="BC22" s="585"/>
      <c r="BD22" s="1019" t="s">
        <v>99</v>
      </c>
      <c r="BE22" s="1019"/>
      <c r="BF22" s="1019"/>
      <c r="BG22" s="1020"/>
      <c r="BH22" s="628" t="str">
        <f>初期入力!F18&amp;""</f>
        <v/>
      </c>
      <c r="BI22" s="629"/>
      <c r="BJ22" s="629"/>
      <c r="BK22" s="629"/>
      <c r="BL22" s="585" t="str">
        <f>初期入力!F19&amp;""</f>
        <v/>
      </c>
      <c r="BM22" s="585"/>
      <c r="BN22" s="585"/>
      <c r="BO22" s="585"/>
      <c r="BP22" s="378"/>
      <c r="BQ22" s="1005" t="s">
        <v>148</v>
      </c>
      <c r="BR22" s="585" t="str">
        <f>初期入力!F20&amp;""</f>
        <v/>
      </c>
      <c r="BS22" s="585"/>
      <c r="BT22" s="585"/>
      <c r="BU22" s="976" t="s">
        <v>149</v>
      </c>
      <c r="BV22" s="721">
        <f>初期入力!F21</f>
        <v>0</v>
      </c>
      <c r="BW22" s="722"/>
      <c r="BX22" s="722"/>
      <c r="BY22" s="722"/>
      <c r="BZ22" s="722"/>
      <c r="CA22" s="722"/>
      <c r="CB22" s="722"/>
      <c r="CC22" s="722"/>
      <c r="CD22" s="722"/>
      <c r="CE22" s="723"/>
    </row>
    <row r="23" spans="1:83" ht="13.5" customHeight="1">
      <c r="A23" s="239"/>
      <c r="B23" s="673" t="s">
        <v>100</v>
      </c>
      <c r="C23" s="673"/>
      <c r="D23" s="673"/>
      <c r="E23" s="673"/>
      <c r="F23" s="673"/>
      <c r="G23" s="209"/>
      <c r="H23" s="351"/>
      <c r="I23" s="352" t="s">
        <v>60</v>
      </c>
      <c r="J23" s="352"/>
      <c r="K23" s="722">
        <f>初期入力!E50</f>
        <v>0</v>
      </c>
      <c r="L23" s="722"/>
      <c r="M23" s="722"/>
      <c r="N23" s="722"/>
      <c r="O23" s="722"/>
      <c r="P23" s="722"/>
      <c r="Q23" s="722"/>
      <c r="R23" s="722"/>
      <c r="S23" s="722"/>
      <c r="T23" s="722"/>
      <c r="U23" s="723"/>
      <c r="V23" s="361"/>
      <c r="W23" s="673" t="s">
        <v>101</v>
      </c>
      <c r="X23" s="673"/>
      <c r="Y23" s="673"/>
      <c r="Z23" s="673"/>
      <c r="AA23" s="673"/>
      <c r="AB23" s="209"/>
      <c r="AC23" s="721">
        <f>初期入力!E49</f>
        <v>0</v>
      </c>
      <c r="AD23" s="722"/>
      <c r="AE23" s="722"/>
      <c r="AF23" s="722"/>
      <c r="AG23" s="722"/>
      <c r="AH23" s="722"/>
      <c r="AI23" s="722"/>
      <c r="AJ23" s="722"/>
      <c r="AK23" s="722"/>
      <c r="AL23" s="722"/>
      <c r="AM23" s="722"/>
      <c r="AN23" s="722"/>
      <c r="AO23" s="723"/>
      <c r="AP23" s="288"/>
      <c r="AQ23" s="346"/>
      <c r="AR23" s="688"/>
      <c r="AS23" s="688"/>
      <c r="AT23" s="688"/>
      <c r="AU23" s="688"/>
      <c r="AV23" s="688"/>
      <c r="AW23" s="347"/>
      <c r="AX23" s="587"/>
      <c r="AY23" s="588"/>
      <c r="AZ23" s="588"/>
      <c r="BA23" s="588"/>
      <c r="BB23" s="588"/>
      <c r="BC23" s="588"/>
      <c r="BD23" s="1021"/>
      <c r="BE23" s="1021"/>
      <c r="BF23" s="1021"/>
      <c r="BG23" s="1022"/>
      <c r="BH23" s="634"/>
      <c r="BI23" s="635"/>
      <c r="BJ23" s="635"/>
      <c r="BK23" s="635"/>
      <c r="BL23" s="588"/>
      <c r="BM23" s="588"/>
      <c r="BN23" s="588"/>
      <c r="BO23" s="588"/>
      <c r="BP23" s="379"/>
      <c r="BQ23" s="1006"/>
      <c r="BR23" s="588"/>
      <c r="BS23" s="588"/>
      <c r="BT23" s="588"/>
      <c r="BU23" s="977"/>
      <c r="BV23" s="724"/>
      <c r="BW23" s="725"/>
      <c r="BX23" s="725"/>
      <c r="BY23" s="725"/>
      <c r="BZ23" s="725"/>
      <c r="CA23" s="725"/>
      <c r="CB23" s="725"/>
      <c r="CC23" s="725"/>
      <c r="CD23" s="725"/>
      <c r="CE23" s="726"/>
    </row>
    <row r="24" spans="1:83" ht="13.5">
      <c r="A24" s="39"/>
      <c r="B24" s="672"/>
      <c r="C24" s="672"/>
      <c r="D24" s="672"/>
      <c r="E24" s="672"/>
      <c r="F24" s="672"/>
      <c r="G24" s="98"/>
      <c r="H24" s="354"/>
      <c r="I24" s="355"/>
      <c r="J24" s="355"/>
      <c r="K24" s="470"/>
      <c r="L24" s="470"/>
      <c r="M24" s="470"/>
      <c r="N24" s="470"/>
      <c r="O24" s="470"/>
      <c r="P24" s="470"/>
      <c r="Q24" s="470"/>
      <c r="R24" s="470"/>
      <c r="S24" s="470"/>
      <c r="T24" s="470"/>
      <c r="U24" s="471"/>
      <c r="V24" s="363"/>
      <c r="W24" s="672"/>
      <c r="X24" s="672"/>
      <c r="Y24" s="672"/>
      <c r="Z24" s="672"/>
      <c r="AA24" s="672"/>
      <c r="AB24" s="98"/>
      <c r="AC24" s="1002"/>
      <c r="AD24" s="1003"/>
      <c r="AE24" s="1003"/>
      <c r="AF24" s="1003"/>
      <c r="AG24" s="1003"/>
      <c r="AH24" s="1003"/>
      <c r="AI24" s="1003"/>
      <c r="AJ24" s="1003"/>
      <c r="AK24" s="1003"/>
      <c r="AL24" s="1003"/>
      <c r="AM24" s="1003"/>
      <c r="AN24" s="1003"/>
      <c r="AO24" s="1004"/>
      <c r="AP24" s="288"/>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15"/>
    </row>
    <row r="25" spans="1:83" ht="13.5" customHeight="1">
      <c r="A25" s="346"/>
      <c r="B25" s="674"/>
      <c r="C25" s="674"/>
      <c r="D25" s="674"/>
      <c r="E25" s="674"/>
      <c r="F25" s="674"/>
      <c r="G25" s="347"/>
      <c r="H25" s="357"/>
      <c r="I25" s="358" t="s">
        <v>136</v>
      </c>
      <c r="J25" s="358"/>
      <c r="K25" s="727">
        <f>初期入力!E51</f>
        <v>0</v>
      </c>
      <c r="L25" s="727"/>
      <c r="M25" s="727"/>
      <c r="N25" s="727"/>
      <c r="O25" s="727"/>
      <c r="P25" s="727"/>
      <c r="Q25" s="727"/>
      <c r="R25" s="727"/>
      <c r="S25" s="727"/>
      <c r="T25" s="727"/>
      <c r="U25" s="728"/>
      <c r="V25" s="364"/>
      <c r="W25" s="674"/>
      <c r="X25" s="674"/>
      <c r="Y25" s="674"/>
      <c r="Z25" s="674"/>
      <c r="AA25" s="674"/>
      <c r="AB25" s="347"/>
      <c r="AC25" s="724"/>
      <c r="AD25" s="725"/>
      <c r="AE25" s="725"/>
      <c r="AF25" s="725"/>
      <c r="AG25" s="725"/>
      <c r="AH25" s="725"/>
      <c r="AI25" s="725"/>
      <c r="AJ25" s="725"/>
      <c r="AK25" s="725"/>
      <c r="AL25" s="725"/>
      <c r="AM25" s="725"/>
      <c r="AN25" s="725"/>
      <c r="AO25" s="726"/>
      <c r="AP25" s="288"/>
      <c r="AQ25" s="239"/>
      <c r="AR25" s="579" t="s">
        <v>104</v>
      </c>
      <c r="AS25" s="579"/>
      <c r="AT25" s="579"/>
      <c r="AU25" s="579"/>
      <c r="AV25" s="579"/>
      <c r="AW25" s="209"/>
      <c r="AX25" s="655" t="s">
        <v>1106</v>
      </c>
      <c r="AY25" s="656"/>
      <c r="AZ25" s="656"/>
      <c r="BA25" s="656"/>
      <c r="BB25" s="656"/>
      <c r="BC25" s="657"/>
      <c r="BD25" s="579" t="s">
        <v>107</v>
      </c>
      <c r="BE25" s="579"/>
      <c r="BF25" s="579"/>
      <c r="BG25" s="579"/>
      <c r="BH25" s="579"/>
      <c r="BI25" s="579"/>
      <c r="BJ25" s="579"/>
      <c r="BK25" s="579"/>
      <c r="BL25" s="579"/>
      <c r="BM25" s="580"/>
      <c r="BN25" s="643" t="s">
        <v>108</v>
      </c>
      <c r="BO25" s="644"/>
      <c r="BP25" s="644"/>
      <c r="BQ25" s="644"/>
      <c r="BR25" s="644"/>
      <c r="BS25" s="644"/>
      <c r="BT25" s="644"/>
      <c r="BU25" s="644"/>
      <c r="BV25" s="645"/>
      <c r="BW25" s="578" t="s">
        <v>109</v>
      </c>
      <c r="BX25" s="579"/>
      <c r="BY25" s="579"/>
      <c r="BZ25" s="579"/>
      <c r="CA25" s="579"/>
      <c r="CB25" s="579"/>
      <c r="CC25" s="579"/>
      <c r="CD25" s="579"/>
      <c r="CE25" s="580"/>
    </row>
    <row r="26" spans="1:83" ht="13.5">
      <c r="A26" s="21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39"/>
      <c r="AR26" s="617"/>
      <c r="AS26" s="617"/>
      <c r="AT26" s="617"/>
      <c r="AU26" s="617"/>
      <c r="AV26" s="617"/>
      <c r="AW26" s="98"/>
      <c r="AX26" s="658"/>
      <c r="AY26" s="659"/>
      <c r="AZ26" s="659"/>
      <c r="BA26" s="659"/>
      <c r="BB26" s="659"/>
      <c r="BC26" s="660"/>
      <c r="BD26" s="582"/>
      <c r="BE26" s="582"/>
      <c r="BF26" s="582"/>
      <c r="BG26" s="582"/>
      <c r="BH26" s="582"/>
      <c r="BI26" s="582"/>
      <c r="BJ26" s="582"/>
      <c r="BK26" s="582"/>
      <c r="BL26" s="582"/>
      <c r="BM26" s="583"/>
      <c r="BN26" s="646"/>
      <c r="BO26" s="647"/>
      <c r="BP26" s="647"/>
      <c r="BQ26" s="647"/>
      <c r="BR26" s="647"/>
      <c r="BS26" s="647"/>
      <c r="BT26" s="647"/>
      <c r="BU26" s="647"/>
      <c r="BV26" s="648"/>
      <c r="BW26" s="581"/>
      <c r="BX26" s="582"/>
      <c r="BY26" s="582"/>
      <c r="BZ26" s="582"/>
      <c r="CA26" s="582"/>
      <c r="CB26" s="582"/>
      <c r="CC26" s="582"/>
      <c r="CD26" s="582"/>
      <c r="CE26" s="583"/>
    </row>
    <row r="27" spans="1:83" ht="13.5">
      <c r="A27" s="239"/>
      <c r="B27" s="686" t="s">
        <v>110</v>
      </c>
      <c r="C27" s="686"/>
      <c r="D27" s="686"/>
      <c r="E27" s="686"/>
      <c r="F27" s="686"/>
      <c r="G27" s="209"/>
      <c r="H27" s="613" t="s">
        <v>105</v>
      </c>
      <c r="I27" s="673" t="s">
        <v>111</v>
      </c>
      <c r="J27" s="673"/>
      <c r="K27" s="673"/>
      <c r="L27" s="673"/>
      <c r="M27" s="289"/>
      <c r="N27" s="613" t="s">
        <v>112</v>
      </c>
      <c r="O27" s="603"/>
      <c r="P27" s="603"/>
      <c r="Q27" s="603"/>
      <c r="R27" s="603"/>
      <c r="S27" s="603"/>
      <c r="T27" s="603"/>
      <c r="U27" s="603"/>
      <c r="V27" s="603"/>
      <c r="W27" s="603"/>
      <c r="X27" s="603"/>
      <c r="Y27" s="603"/>
      <c r="Z27" s="603"/>
      <c r="AA27" s="603"/>
      <c r="AB27" s="604"/>
      <c r="AC27" s="613" t="s">
        <v>113</v>
      </c>
      <c r="AD27" s="603"/>
      <c r="AE27" s="603"/>
      <c r="AF27" s="603"/>
      <c r="AG27" s="603"/>
      <c r="AH27" s="603"/>
      <c r="AI27" s="603"/>
      <c r="AJ27" s="603"/>
      <c r="AK27" s="603"/>
      <c r="AL27" s="603"/>
      <c r="AM27" s="603"/>
      <c r="AN27" s="603"/>
      <c r="AO27" s="604"/>
      <c r="AP27" s="366"/>
      <c r="AQ27" s="39"/>
      <c r="AR27" s="617"/>
      <c r="AS27" s="617"/>
      <c r="AT27" s="617"/>
      <c r="AU27" s="617"/>
      <c r="AV27" s="617"/>
      <c r="AW27" s="98"/>
      <c r="AX27" s="658"/>
      <c r="AY27" s="659"/>
      <c r="AZ27" s="659"/>
      <c r="BA27" s="659"/>
      <c r="BB27" s="659"/>
      <c r="BC27" s="660"/>
      <c r="BD27" s="997" t="str">
        <f>初期入力!F22&amp;""</f>
        <v/>
      </c>
      <c r="BE27" s="997"/>
      <c r="BF27" s="997"/>
      <c r="BG27" s="997"/>
      <c r="BH27" s="997"/>
      <c r="BI27" s="997"/>
      <c r="BJ27" s="997"/>
      <c r="BK27" s="997"/>
      <c r="BL27" s="997"/>
      <c r="BM27" s="998"/>
      <c r="BN27" s="1009" t="str">
        <f>初期入力!F24&amp;""</f>
        <v/>
      </c>
      <c r="BO27" s="1010"/>
      <c r="BP27" s="1010"/>
      <c r="BQ27" s="1010"/>
      <c r="BR27" s="1010"/>
      <c r="BS27" s="1010"/>
      <c r="BT27" s="1010"/>
      <c r="BU27" s="1010"/>
      <c r="BV27" s="1011"/>
      <c r="BW27" s="996" t="str">
        <f>初期入力!F26&amp;""</f>
        <v/>
      </c>
      <c r="BX27" s="997"/>
      <c r="BY27" s="997"/>
      <c r="BZ27" s="997"/>
      <c r="CA27" s="997"/>
      <c r="CB27" s="997"/>
      <c r="CC27" s="997"/>
      <c r="CD27" s="997"/>
      <c r="CE27" s="998"/>
    </row>
    <row r="28" spans="1:83" ht="13.5">
      <c r="A28" s="39"/>
      <c r="B28" s="687"/>
      <c r="C28" s="687"/>
      <c r="D28" s="687"/>
      <c r="E28" s="687"/>
      <c r="F28" s="687"/>
      <c r="G28" s="98"/>
      <c r="H28" s="615"/>
      <c r="I28" s="674"/>
      <c r="J28" s="674"/>
      <c r="K28" s="674"/>
      <c r="L28" s="674"/>
      <c r="M28" s="387"/>
      <c r="N28" s="615"/>
      <c r="O28" s="605"/>
      <c r="P28" s="605"/>
      <c r="Q28" s="605"/>
      <c r="R28" s="605"/>
      <c r="S28" s="605"/>
      <c r="T28" s="605"/>
      <c r="U28" s="605"/>
      <c r="V28" s="605"/>
      <c r="W28" s="605"/>
      <c r="X28" s="605"/>
      <c r="Y28" s="605"/>
      <c r="Z28" s="605"/>
      <c r="AA28" s="605"/>
      <c r="AB28" s="606"/>
      <c r="AC28" s="615"/>
      <c r="AD28" s="605"/>
      <c r="AE28" s="605"/>
      <c r="AF28" s="605"/>
      <c r="AG28" s="605"/>
      <c r="AH28" s="605"/>
      <c r="AI28" s="605"/>
      <c r="AJ28" s="605"/>
      <c r="AK28" s="605"/>
      <c r="AL28" s="605"/>
      <c r="AM28" s="605"/>
      <c r="AN28" s="605"/>
      <c r="AO28" s="606"/>
      <c r="AP28" s="366"/>
      <c r="AQ28" s="39"/>
      <c r="AR28" s="617"/>
      <c r="AS28" s="617"/>
      <c r="AT28" s="617"/>
      <c r="AU28" s="617"/>
      <c r="AV28" s="617"/>
      <c r="AW28" s="98"/>
      <c r="AX28" s="661"/>
      <c r="AY28" s="662"/>
      <c r="AZ28" s="662"/>
      <c r="BA28" s="662"/>
      <c r="BB28" s="662"/>
      <c r="BC28" s="663"/>
      <c r="BD28" s="1000"/>
      <c r="BE28" s="1000"/>
      <c r="BF28" s="1000"/>
      <c r="BG28" s="1000"/>
      <c r="BH28" s="1000"/>
      <c r="BI28" s="1000"/>
      <c r="BJ28" s="1000"/>
      <c r="BK28" s="1000"/>
      <c r="BL28" s="1000"/>
      <c r="BM28" s="1001"/>
      <c r="BN28" s="1012"/>
      <c r="BO28" s="1013"/>
      <c r="BP28" s="1013"/>
      <c r="BQ28" s="1013"/>
      <c r="BR28" s="1013"/>
      <c r="BS28" s="1013"/>
      <c r="BT28" s="1013"/>
      <c r="BU28" s="1013"/>
      <c r="BV28" s="1014"/>
      <c r="BW28" s="999"/>
      <c r="BX28" s="1000"/>
      <c r="BY28" s="1000"/>
      <c r="BZ28" s="1000"/>
      <c r="CA28" s="1000"/>
      <c r="CB28" s="1000"/>
      <c r="CC28" s="1000"/>
      <c r="CD28" s="1000"/>
      <c r="CE28" s="1001"/>
    </row>
    <row r="29" spans="1:83" ht="13.5" customHeight="1">
      <c r="A29" s="39"/>
      <c r="B29" s="687"/>
      <c r="C29" s="687"/>
      <c r="D29" s="687"/>
      <c r="E29" s="687"/>
      <c r="F29" s="687"/>
      <c r="G29" s="98"/>
      <c r="H29" s="239"/>
      <c r="I29" s="673" t="s">
        <v>114</v>
      </c>
      <c r="J29" s="673"/>
      <c r="K29" s="673"/>
      <c r="L29" s="673"/>
      <c r="M29" s="209"/>
      <c r="N29" s="584" t="str">
        <f>初期入力!E5&amp;""</f>
        <v>沼田工業株式会社</v>
      </c>
      <c r="O29" s="585"/>
      <c r="P29" s="585"/>
      <c r="Q29" s="585"/>
      <c r="R29" s="585"/>
      <c r="S29" s="585"/>
      <c r="T29" s="585"/>
      <c r="U29" s="585"/>
      <c r="V29" s="585"/>
      <c r="W29" s="585"/>
      <c r="X29" s="585"/>
      <c r="Y29" s="585"/>
      <c r="Z29" s="585"/>
      <c r="AA29" s="585"/>
      <c r="AB29" s="586"/>
      <c r="AC29" s="584" t="str">
        <f>初期入力!E9&amp;""</f>
        <v>神奈川県川崎市幸区南加瀬3丁目4-9</v>
      </c>
      <c r="AD29" s="585"/>
      <c r="AE29" s="585"/>
      <c r="AF29" s="585"/>
      <c r="AG29" s="585"/>
      <c r="AH29" s="585"/>
      <c r="AI29" s="585"/>
      <c r="AJ29" s="585"/>
      <c r="AK29" s="585"/>
      <c r="AL29" s="585"/>
      <c r="AM29" s="585"/>
      <c r="AN29" s="585"/>
      <c r="AO29" s="586"/>
      <c r="AP29" s="367"/>
      <c r="AQ29" s="39"/>
      <c r="AR29" s="617"/>
      <c r="AS29" s="617"/>
      <c r="AT29" s="617"/>
      <c r="AU29" s="617"/>
      <c r="AV29" s="617"/>
      <c r="AW29" s="98"/>
      <c r="AX29" s="1034" t="s">
        <v>115</v>
      </c>
      <c r="AY29" s="1035"/>
      <c r="AZ29" s="1035"/>
      <c r="BA29" s="1035"/>
      <c r="BB29" s="1035"/>
      <c r="BC29" s="1036"/>
      <c r="BD29" s="603" t="s">
        <v>116</v>
      </c>
      <c r="BE29" s="603"/>
      <c r="BF29" s="603"/>
      <c r="BG29" s="603"/>
      <c r="BH29" s="603"/>
      <c r="BI29" s="603"/>
      <c r="BJ29" s="604"/>
      <c r="BK29" s="613" t="s">
        <v>107</v>
      </c>
      <c r="BL29" s="603"/>
      <c r="BM29" s="603"/>
      <c r="BN29" s="603"/>
      <c r="BO29" s="603"/>
      <c r="BP29" s="603"/>
      <c r="BQ29" s="603"/>
      <c r="BR29" s="604"/>
      <c r="BS29" s="613" t="s">
        <v>108</v>
      </c>
      <c r="BT29" s="603"/>
      <c r="BU29" s="603"/>
      <c r="BV29" s="603"/>
      <c r="BW29" s="603"/>
      <c r="BX29" s="603"/>
      <c r="BY29" s="604"/>
      <c r="BZ29" s="613" t="s">
        <v>109</v>
      </c>
      <c r="CA29" s="603"/>
      <c r="CB29" s="603"/>
      <c r="CC29" s="603"/>
      <c r="CD29" s="603"/>
      <c r="CE29" s="604"/>
    </row>
    <row r="30" spans="1:83" ht="13.5">
      <c r="A30" s="39"/>
      <c r="B30" s="687"/>
      <c r="C30" s="687"/>
      <c r="D30" s="687"/>
      <c r="E30" s="687"/>
      <c r="F30" s="687"/>
      <c r="G30" s="98"/>
      <c r="H30" s="346"/>
      <c r="I30" s="674"/>
      <c r="J30" s="674"/>
      <c r="K30" s="674"/>
      <c r="L30" s="674"/>
      <c r="M30" s="347"/>
      <c r="N30" s="587"/>
      <c r="O30" s="588"/>
      <c r="P30" s="588"/>
      <c r="Q30" s="588"/>
      <c r="R30" s="588"/>
      <c r="S30" s="588"/>
      <c r="T30" s="588"/>
      <c r="U30" s="588"/>
      <c r="V30" s="588"/>
      <c r="W30" s="588"/>
      <c r="X30" s="588"/>
      <c r="Y30" s="588"/>
      <c r="Z30" s="588"/>
      <c r="AA30" s="588"/>
      <c r="AB30" s="589"/>
      <c r="AC30" s="587"/>
      <c r="AD30" s="588"/>
      <c r="AE30" s="588"/>
      <c r="AF30" s="588"/>
      <c r="AG30" s="588"/>
      <c r="AH30" s="588"/>
      <c r="AI30" s="588"/>
      <c r="AJ30" s="588"/>
      <c r="AK30" s="588"/>
      <c r="AL30" s="588"/>
      <c r="AM30" s="588"/>
      <c r="AN30" s="588"/>
      <c r="AO30" s="589"/>
      <c r="AP30" s="367"/>
      <c r="AQ30" s="39"/>
      <c r="AR30" s="617"/>
      <c r="AS30" s="617"/>
      <c r="AT30" s="617"/>
      <c r="AU30" s="617"/>
      <c r="AV30" s="617"/>
      <c r="AW30" s="98"/>
      <c r="AX30" s="1037"/>
      <c r="AY30" s="1038"/>
      <c r="AZ30" s="1038"/>
      <c r="BA30" s="1038"/>
      <c r="BB30" s="1038"/>
      <c r="BC30" s="1039"/>
      <c r="BD30" s="605"/>
      <c r="BE30" s="605"/>
      <c r="BF30" s="605"/>
      <c r="BG30" s="605"/>
      <c r="BH30" s="605"/>
      <c r="BI30" s="605"/>
      <c r="BJ30" s="606"/>
      <c r="BK30" s="615"/>
      <c r="BL30" s="605"/>
      <c r="BM30" s="605"/>
      <c r="BN30" s="605"/>
      <c r="BO30" s="605"/>
      <c r="BP30" s="605"/>
      <c r="BQ30" s="605"/>
      <c r="BR30" s="606"/>
      <c r="BS30" s="615"/>
      <c r="BT30" s="605"/>
      <c r="BU30" s="605"/>
      <c r="BV30" s="605"/>
      <c r="BW30" s="605"/>
      <c r="BX30" s="605"/>
      <c r="BY30" s="606"/>
      <c r="BZ30" s="615"/>
      <c r="CA30" s="605"/>
      <c r="CB30" s="605"/>
      <c r="CC30" s="605"/>
      <c r="CD30" s="605"/>
      <c r="CE30" s="606"/>
    </row>
    <row r="31" spans="1:83" ht="13.5">
      <c r="A31" s="39"/>
      <c r="B31" s="687"/>
      <c r="C31" s="687"/>
      <c r="D31" s="687"/>
      <c r="E31" s="687"/>
      <c r="F31" s="687"/>
      <c r="G31" s="98"/>
      <c r="H31" s="239"/>
      <c r="I31" s="673" t="s">
        <v>117</v>
      </c>
      <c r="J31" s="673"/>
      <c r="K31" s="673"/>
      <c r="L31" s="673"/>
      <c r="M31" s="209"/>
      <c r="N31" s="613" t="s">
        <v>152</v>
      </c>
      <c r="O31" s="603"/>
      <c r="P31" s="603"/>
      <c r="Q31" s="603"/>
      <c r="R31" s="603"/>
      <c r="S31" s="603"/>
      <c r="T31" s="603"/>
      <c r="U31" s="603"/>
      <c r="V31" s="603"/>
      <c r="W31" s="603"/>
      <c r="X31" s="603"/>
      <c r="Y31" s="603"/>
      <c r="Z31" s="603"/>
      <c r="AA31" s="603"/>
      <c r="AB31" s="604"/>
      <c r="AC31" s="613" t="s">
        <v>152</v>
      </c>
      <c r="AD31" s="603"/>
      <c r="AE31" s="603"/>
      <c r="AF31" s="603"/>
      <c r="AG31" s="603"/>
      <c r="AH31" s="603"/>
      <c r="AI31" s="603"/>
      <c r="AJ31" s="603"/>
      <c r="AK31" s="603"/>
      <c r="AL31" s="603"/>
      <c r="AM31" s="603"/>
      <c r="AN31" s="603"/>
      <c r="AO31" s="604"/>
      <c r="AP31" s="367"/>
      <c r="AQ31" s="39"/>
      <c r="AR31" s="617"/>
      <c r="AS31" s="617"/>
      <c r="AT31" s="617"/>
      <c r="AU31" s="617"/>
      <c r="AV31" s="617"/>
      <c r="AW31" s="98"/>
      <c r="AX31" s="1037"/>
      <c r="AY31" s="1038"/>
      <c r="AZ31" s="1038"/>
      <c r="BA31" s="1038"/>
      <c r="BB31" s="1038"/>
      <c r="BC31" s="1039"/>
      <c r="BD31" s="585" t="str">
        <f>IF(初期入力!F7="",初期入力!F5,初期入力!F7)&amp;""</f>
        <v/>
      </c>
      <c r="BE31" s="585"/>
      <c r="BF31" s="585"/>
      <c r="BG31" s="585"/>
      <c r="BH31" s="585"/>
      <c r="BI31" s="585"/>
      <c r="BJ31" s="586"/>
      <c r="BK31" s="584" t="str">
        <f>初期入力!F23&amp;""</f>
        <v/>
      </c>
      <c r="BL31" s="585"/>
      <c r="BM31" s="585"/>
      <c r="BN31" s="585"/>
      <c r="BO31" s="585"/>
      <c r="BP31" s="585"/>
      <c r="BQ31" s="585"/>
      <c r="BR31" s="586"/>
      <c r="BS31" s="584" t="str">
        <f>初期入力!F25&amp;""</f>
        <v/>
      </c>
      <c r="BT31" s="585"/>
      <c r="BU31" s="585"/>
      <c r="BV31" s="585"/>
      <c r="BW31" s="585"/>
      <c r="BX31" s="585"/>
      <c r="BY31" s="586"/>
      <c r="BZ31" s="584" t="str">
        <f>初期入力!F27&amp;""</f>
        <v/>
      </c>
      <c r="CA31" s="585"/>
      <c r="CB31" s="585"/>
      <c r="CC31" s="585"/>
      <c r="CD31" s="585"/>
      <c r="CE31" s="586"/>
    </row>
    <row r="32" spans="1:83" ht="13.5">
      <c r="A32" s="346"/>
      <c r="B32" s="688"/>
      <c r="C32" s="688"/>
      <c r="D32" s="688"/>
      <c r="E32" s="688"/>
      <c r="F32" s="688"/>
      <c r="G32" s="347"/>
      <c r="H32" s="346"/>
      <c r="I32" s="674"/>
      <c r="J32" s="674"/>
      <c r="K32" s="674"/>
      <c r="L32" s="674"/>
      <c r="M32" s="347"/>
      <c r="N32" s="615"/>
      <c r="O32" s="605"/>
      <c r="P32" s="605"/>
      <c r="Q32" s="605"/>
      <c r="R32" s="605"/>
      <c r="S32" s="605"/>
      <c r="T32" s="605"/>
      <c r="U32" s="605"/>
      <c r="V32" s="605"/>
      <c r="W32" s="605"/>
      <c r="X32" s="605"/>
      <c r="Y32" s="605"/>
      <c r="Z32" s="605"/>
      <c r="AA32" s="605"/>
      <c r="AB32" s="606"/>
      <c r="AC32" s="615"/>
      <c r="AD32" s="605"/>
      <c r="AE32" s="605"/>
      <c r="AF32" s="605"/>
      <c r="AG32" s="605"/>
      <c r="AH32" s="605"/>
      <c r="AI32" s="605"/>
      <c r="AJ32" s="605"/>
      <c r="AK32" s="605"/>
      <c r="AL32" s="605"/>
      <c r="AM32" s="605"/>
      <c r="AN32" s="605"/>
      <c r="AO32" s="606"/>
      <c r="AP32" s="367"/>
      <c r="AQ32" s="346"/>
      <c r="AR32" s="582"/>
      <c r="AS32" s="582"/>
      <c r="AT32" s="582"/>
      <c r="AU32" s="582"/>
      <c r="AV32" s="582"/>
      <c r="AW32" s="347"/>
      <c r="AX32" s="1040"/>
      <c r="AY32" s="1041"/>
      <c r="AZ32" s="1041"/>
      <c r="BA32" s="1041"/>
      <c r="BB32" s="1041"/>
      <c r="BC32" s="1042"/>
      <c r="BD32" s="588"/>
      <c r="BE32" s="588"/>
      <c r="BF32" s="588"/>
      <c r="BG32" s="588"/>
      <c r="BH32" s="588"/>
      <c r="BI32" s="588"/>
      <c r="BJ32" s="589"/>
      <c r="BK32" s="587"/>
      <c r="BL32" s="588"/>
      <c r="BM32" s="588"/>
      <c r="BN32" s="588"/>
      <c r="BO32" s="588"/>
      <c r="BP32" s="588"/>
      <c r="BQ32" s="588"/>
      <c r="BR32" s="589"/>
      <c r="BS32" s="587"/>
      <c r="BT32" s="588"/>
      <c r="BU32" s="588"/>
      <c r="BV32" s="588"/>
      <c r="BW32" s="588"/>
      <c r="BX32" s="588"/>
      <c r="BY32" s="589"/>
      <c r="BZ32" s="587"/>
      <c r="CA32" s="588"/>
      <c r="CB32" s="588"/>
      <c r="CC32" s="588"/>
      <c r="CD32" s="588"/>
      <c r="CE32" s="589"/>
    </row>
    <row r="33" spans="1:83" ht="13.5">
      <c r="A33" s="21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15"/>
    </row>
    <row r="34" spans="1:83" ht="13.5" customHeight="1">
      <c r="A34" s="239"/>
      <c r="B34" s="579" t="s">
        <v>104</v>
      </c>
      <c r="C34" s="579"/>
      <c r="D34" s="579"/>
      <c r="E34" s="579"/>
      <c r="F34" s="579"/>
      <c r="G34" s="209"/>
      <c r="H34" s="655" t="s">
        <v>1106</v>
      </c>
      <c r="I34" s="656"/>
      <c r="J34" s="656"/>
      <c r="K34" s="656"/>
      <c r="L34" s="656"/>
      <c r="M34" s="657"/>
      <c r="N34" s="578" t="s">
        <v>107</v>
      </c>
      <c r="O34" s="579"/>
      <c r="P34" s="579"/>
      <c r="Q34" s="579"/>
      <c r="R34" s="579"/>
      <c r="S34" s="579"/>
      <c r="T34" s="579"/>
      <c r="U34" s="579"/>
      <c r="V34" s="579"/>
      <c r="W34" s="580"/>
      <c r="X34" s="643" t="s">
        <v>108</v>
      </c>
      <c r="Y34" s="644"/>
      <c r="Z34" s="644"/>
      <c r="AA34" s="644"/>
      <c r="AB34" s="644"/>
      <c r="AC34" s="644"/>
      <c r="AD34" s="644"/>
      <c r="AE34" s="644"/>
      <c r="AF34" s="645"/>
      <c r="AG34" s="578" t="s">
        <v>109</v>
      </c>
      <c r="AH34" s="579"/>
      <c r="AI34" s="579"/>
      <c r="AJ34" s="579"/>
      <c r="AK34" s="579"/>
      <c r="AL34" s="579"/>
      <c r="AM34" s="579"/>
      <c r="AN34" s="579"/>
      <c r="AO34" s="580"/>
      <c r="AP34" s="22"/>
      <c r="AQ34" s="942" t="s">
        <v>118</v>
      </c>
      <c r="AR34" s="943"/>
      <c r="AS34" s="943"/>
      <c r="AT34" s="943"/>
      <c r="AU34" s="943"/>
      <c r="AV34" s="943"/>
      <c r="AW34" s="943"/>
      <c r="AX34" s="943"/>
      <c r="AY34" s="944"/>
      <c r="AZ34" s="584" t="str">
        <f>初期入力!F33&amp;""</f>
        <v/>
      </c>
      <c r="BA34" s="585"/>
      <c r="BB34" s="585"/>
      <c r="BC34" s="585"/>
      <c r="BD34" s="585"/>
      <c r="BE34" s="585"/>
      <c r="BF34" s="585"/>
      <c r="BG34" s="585"/>
      <c r="BH34" s="585"/>
      <c r="BI34" s="585"/>
      <c r="BJ34" s="586"/>
      <c r="BK34" s="22"/>
      <c r="BL34" s="942" t="s">
        <v>119</v>
      </c>
      <c r="BM34" s="943"/>
      <c r="BN34" s="943"/>
      <c r="BO34" s="943"/>
      <c r="BP34" s="943"/>
      <c r="BQ34" s="943"/>
      <c r="BR34" s="943"/>
      <c r="BS34" s="943"/>
      <c r="BT34" s="944"/>
      <c r="BU34" s="584" t="str">
        <f>初期入力!F35&amp;""</f>
        <v/>
      </c>
      <c r="BV34" s="585"/>
      <c r="BW34" s="585"/>
      <c r="BX34" s="585"/>
      <c r="BY34" s="585"/>
      <c r="BZ34" s="585"/>
      <c r="CA34" s="585"/>
      <c r="CB34" s="585"/>
      <c r="CC34" s="585"/>
      <c r="CD34" s="585"/>
      <c r="CE34" s="586"/>
    </row>
    <row r="35" spans="1:83" ht="13.5">
      <c r="A35" s="39"/>
      <c r="B35" s="617"/>
      <c r="C35" s="617"/>
      <c r="D35" s="617"/>
      <c r="E35" s="617"/>
      <c r="F35" s="617"/>
      <c r="G35" s="98"/>
      <c r="H35" s="658"/>
      <c r="I35" s="659"/>
      <c r="J35" s="659"/>
      <c r="K35" s="659"/>
      <c r="L35" s="659"/>
      <c r="M35" s="660"/>
      <c r="N35" s="581"/>
      <c r="O35" s="582"/>
      <c r="P35" s="582"/>
      <c r="Q35" s="582"/>
      <c r="R35" s="582"/>
      <c r="S35" s="582"/>
      <c r="T35" s="582"/>
      <c r="U35" s="582"/>
      <c r="V35" s="582"/>
      <c r="W35" s="583"/>
      <c r="X35" s="646"/>
      <c r="Y35" s="647"/>
      <c r="Z35" s="647"/>
      <c r="AA35" s="647"/>
      <c r="AB35" s="647"/>
      <c r="AC35" s="647"/>
      <c r="AD35" s="647"/>
      <c r="AE35" s="647"/>
      <c r="AF35" s="648"/>
      <c r="AG35" s="581"/>
      <c r="AH35" s="582"/>
      <c r="AI35" s="582"/>
      <c r="AJ35" s="582"/>
      <c r="AK35" s="582"/>
      <c r="AL35" s="582"/>
      <c r="AM35" s="582"/>
      <c r="AN35" s="582"/>
      <c r="AO35" s="583"/>
      <c r="AP35" s="22"/>
      <c r="AQ35" s="945"/>
      <c r="AR35" s="946"/>
      <c r="AS35" s="946"/>
      <c r="AT35" s="946"/>
      <c r="AU35" s="946"/>
      <c r="AV35" s="946"/>
      <c r="AW35" s="946"/>
      <c r="AX35" s="946"/>
      <c r="AY35" s="947"/>
      <c r="AZ35" s="587"/>
      <c r="BA35" s="588"/>
      <c r="BB35" s="588"/>
      <c r="BC35" s="588"/>
      <c r="BD35" s="588"/>
      <c r="BE35" s="588"/>
      <c r="BF35" s="588"/>
      <c r="BG35" s="588"/>
      <c r="BH35" s="588"/>
      <c r="BI35" s="588"/>
      <c r="BJ35" s="589"/>
      <c r="BK35" s="22"/>
      <c r="BL35" s="957"/>
      <c r="BM35" s="958"/>
      <c r="BN35" s="958"/>
      <c r="BO35" s="958"/>
      <c r="BP35" s="958"/>
      <c r="BQ35" s="958"/>
      <c r="BR35" s="958"/>
      <c r="BS35" s="958"/>
      <c r="BT35" s="959"/>
      <c r="BU35" s="587"/>
      <c r="BV35" s="588"/>
      <c r="BW35" s="588"/>
      <c r="BX35" s="588"/>
      <c r="BY35" s="588"/>
      <c r="BZ35" s="588"/>
      <c r="CA35" s="588"/>
      <c r="CB35" s="588"/>
      <c r="CC35" s="588"/>
      <c r="CD35" s="588"/>
      <c r="CE35" s="589"/>
    </row>
    <row r="36" spans="1:83" ht="13.5">
      <c r="A36" s="39"/>
      <c r="B36" s="617"/>
      <c r="C36" s="617"/>
      <c r="D36" s="617"/>
      <c r="E36" s="617"/>
      <c r="F36" s="617"/>
      <c r="G36" s="98"/>
      <c r="H36" s="658"/>
      <c r="I36" s="659"/>
      <c r="J36" s="659"/>
      <c r="K36" s="659"/>
      <c r="L36" s="659"/>
      <c r="M36" s="660"/>
      <c r="N36" s="990" t="str">
        <f>初期入力!E22&amp;""</f>
        <v/>
      </c>
      <c r="O36" s="991"/>
      <c r="P36" s="991"/>
      <c r="Q36" s="991"/>
      <c r="R36" s="991"/>
      <c r="S36" s="991"/>
      <c r="T36" s="991"/>
      <c r="U36" s="991"/>
      <c r="V36" s="991"/>
      <c r="W36" s="992"/>
      <c r="X36" s="984" t="str">
        <f>初期入力!E24&amp;""</f>
        <v/>
      </c>
      <c r="Y36" s="985"/>
      <c r="Z36" s="985"/>
      <c r="AA36" s="985"/>
      <c r="AB36" s="985"/>
      <c r="AC36" s="985"/>
      <c r="AD36" s="985"/>
      <c r="AE36" s="985"/>
      <c r="AF36" s="986"/>
      <c r="AG36" s="990" t="str">
        <f>初期入力!E26&amp;""</f>
        <v/>
      </c>
      <c r="AH36" s="991"/>
      <c r="AI36" s="991"/>
      <c r="AJ36" s="991"/>
      <c r="AK36" s="991"/>
      <c r="AL36" s="991"/>
      <c r="AM36" s="991"/>
      <c r="AN36" s="991"/>
      <c r="AO36" s="992"/>
      <c r="AP36" s="22"/>
      <c r="AQ36" s="39"/>
      <c r="AR36" s="98"/>
      <c r="AS36" s="978" t="s">
        <v>120</v>
      </c>
      <c r="AT36" s="979"/>
      <c r="AU36" s="979"/>
      <c r="AV36" s="979"/>
      <c r="AW36" s="979"/>
      <c r="AX36" s="979"/>
      <c r="AY36" s="980"/>
      <c r="AZ36" s="584" t="str">
        <f>初期入力!F34&amp;""</f>
        <v/>
      </c>
      <c r="BA36" s="585"/>
      <c r="BB36" s="585"/>
      <c r="BC36" s="585"/>
      <c r="BD36" s="585"/>
      <c r="BE36" s="585"/>
      <c r="BF36" s="585"/>
      <c r="BG36" s="585"/>
      <c r="BH36" s="585"/>
      <c r="BI36" s="585"/>
      <c r="BJ36" s="586"/>
      <c r="BK36" s="22"/>
      <c r="BL36" s="942" t="s">
        <v>121</v>
      </c>
      <c r="BM36" s="943"/>
      <c r="BN36" s="943"/>
      <c r="BO36" s="943"/>
      <c r="BP36" s="943"/>
      <c r="BQ36" s="943"/>
      <c r="BR36" s="943"/>
      <c r="BS36" s="943"/>
      <c r="BT36" s="944"/>
      <c r="BU36" s="584" t="str">
        <f>初期入力!F36&amp;""</f>
        <v/>
      </c>
      <c r="BV36" s="585"/>
      <c r="BW36" s="585"/>
      <c r="BX36" s="585"/>
      <c r="BY36" s="585"/>
      <c r="BZ36" s="585"/>
      <c r="CA36" s="585"/>
      <c r="CB36" s="585"/>
      <c r="CC36" s="585"/>
      <c r="CD36" s="585"/>
      <c r="CE36" s="586"/>
    </row>
    <row r="37" spans="1:83" ht="13.5">
      <c r="A37" s="39"/>
      <c r="B37" s="617"/>
      <c r="C37" s="617"/>
      <c r="D37" s="617"/>
      <c r="E37" s="617"/>
      <c r="F37" s="617"/>
      <c r="G37" s="98"/>
      <c r="H37" s="661"/>
      <c r="I37" s="662"/>
      <c r="J37" s="662"/>
      <c r="K37" s="662"/>
      <c r="L37" s="662"/>
      <c r="M37" s="663"/>
      <c r="N37" s="993"/>
      <c r="O37" s="994"/>
      <c r="P37" s="994"/>
      <c r="Q37" s="994"/>
      <c r="R37" s="994"/>
      <c r="S37" s="994"/>
      <c r="T37" s="994"/>
      <c r="U37" s="994"/>
      <c r="V37" s="994"/>
      <c r="W37" s="995"/>
      <c r="X37" s="987"/>
      <c r="Y37" s="988"/>
      <c r="Z37" s="988"/>
      <c r="AA37" s="988"/>
      <c r="AB37" s="988"/>
      <c r="AC37" s="988"/>
      <c r="AD37" s="988"/>
      <c r="AE37" s="988"/>
      <c r="AF37" s="989"/>
      <c r="AG37" s="993"/>
      <c r="AH37" s="994"/>
      <c r="AI37" s="994"/>
      <c r="AJ37" s="994"/>
      <c r="AK37" s="994"/>
      <c r="AL37" s="994"/>
      <c r="AM37" s="994"/>
      <c r="AN37" s="994"/>
      <c r="AO37" s="995"/>
      <c r="AP37" s="22"/>
      <c r="AQ37" s="346"/>
      <c r="AR37" s="347"/>
      <c r="AS37" s="981"/>
      <c r="AT37" s="982"/>
      <c r="AU37" s="982"/>
      <c r="AV37" s="982"/>
      <c r="AW37" s="982"/>
      <c r="AX37" s="982"/>
      <c r="AY37" s="983"/>
      <c r="AZ37" s="587"/>
      <c r="BA37" s="588"/>
      <c r="BB37" s="588"/>
      <c r="BC37" s="588"/>
      <c r="BD37" s="588"/>
      <c r="BE37" s="588"/>
      <c r="BF37" s="588"/>
      <c r="BG37" s="588"/>
      <c r="BH37" s="588"/>
      <c r="BI37" s="588"/>
      <c r="BJ37" s="589"/>
      <c r="BK37" s="22"/>
      <c r="BL37" s="957"/>
      <c r="BM37" s="958"/>
      <c r="BN37" s="958"/>
      <c r="BO37" s="958"/>
      <c r="BP37" s="958"/>
      <c r="BQ37" s="958"/>
      <c r="BR37" s="958"/>
      <c r="BS37" s="958"/>
      <c r="BT37" s="959"/>
      <c r="BU37" s="587"/>
      <c r="BV37" s="588"/>
      <c r="BW37" s="588"/>
      <c r="BX37" s="588"/>
      <c r="BY37" s="588"/>
      <c r="BZ37" s="588"/>
      <c r="CA37" s="588"/>
      <c r="CB37" s="588"/>
      <c r="CC37" s="588"/>
      <c r="CD37" s="588"/>
      <c r="CE37" s="589"/>
    </row>
    <row r="38" spans="1:83" ht="13.5">
      <c r="A38" s="39"/>
      <c r="B38" s="617"/>
      <c r="C38" s="617"/>
      <c r="D38" s="617"/>
      <c r="E38" s="617"/>
      <c r="F38" s="617"/>
      <c r="G38" s="98"/>
      <c r="H38" s="655" t="s">
        <v>115</v>
      </c>
      <c r="I38" s="934"/>
      <c r="J38" s="934"/>
      <c r="K38" s="934"/>
      <c r="L38" s="934"/>
      <c r="M38" s="935"/>
      <c r="N38" s="613" t="s">
        <v>111</v>
      </c>
      <c r="O38" s="603"/>
      <c r="P38" s="603"/>
      <c r="Q38" s="604"/>
      <c r="R38" s="613" t="s">
        <v>116</v>
      </c>
      <c r="S38" s="603"/>
      <c r="T38" s="603"/>
      <c r="U38" s="603"/>
      <c r="V38" s="603"/>
      <c r="W38" s="603"/>
      <c r="X38" s="604"/>
      <c r="Y38" s="613" t="s">
        <v>107</v>
      </c>
      <c r="Z38" s="603"/>
      <c r="AA38" s="603"/>
      <c r="AB38" s="603"/>
      <c r="AC38" s="603"/>
      <c r="AD38" s="604"/>
      <c r="AE38" s="613" t="s">
        <v>108</v>
      </c>
      <c r="AF38" s="603"/>
      <c r="AG38" s="603"/>
      <c r="AH38" s="603"/>
      <c r="AI38" s="603"/>
      <c r="AJ38" s="604"/>
      <c r="AK38" s="613" t="s">
        <v>109</v>
      </c>
      <c r="AL38" s="603"/>
      <c r="AM38" s="603"/>
      <c r="AN38" s="603"/>
      <c r="AO38" s="604"/>
      <c r="AP38" s="22"/>
      <c r="AQ38" s="945" t="s">
        <v>122</v>
      </c>
      <c r="AR38" s="946"/>
      <c r="AS38" s="946"/>
      <c r="AT38" s="946"/>
      <c r="AU38" s="946"/>
      <c r="AV38" s="946"/>
      <c r="AW38" s="946"/>
      <c r="AX38" s="946"/>
      <c r="AY38" s="947"/>
      <c r="AZ38" s="584" t="str">
        <f>初期入力!F45&amp;""</f>
        <v/>
      </c>
      <c r="BA38" s="585"/>
      <c r="BB38" s="585"/>
      <c r="BC38" s="585" t="str">
        <f>初期入力!F44&amp;""</f>
        <v/>
      </c>
      <c r="BD38" s="585"/>
      <c r="BE38" s="585"/>
      <c r="BF38" s="585"/>
      <c r="BG38" s="585"/>
      <c r="BH38" s="585"/>
      <c r="BI38" s="585"/>
      <c r="BJ38" s="586"/>
      <c r="BK38" s="22"/>
      <c r="BL38" s="942" t="s">
        <v>123</v>
      </c>
      <c r="BM38" s="943"/>
      <c r="BN38" s="943"/>
      <c r="BO38" s="943"/>
      <c r="BP38" s="943"/>
      <c r="BQ38" s="943"/>
      <c r="BR38" s="943"/>
      <c r="BS38" s="943"/>
      <c r="BT38" s="944"/>
      <c r="BU38" s="584" t="str">
        <f>初期入力!F37&amp;""</f>
        <v/>
      </c>
      <c r="BV38" s="585"/>
      <c r="BW38" s="585"/>
      <c r="BX38" s="585"/>
      <c r="BY38" s="585"/>
      <c r="BZ38" s="585"/>
      <c r="CA38" s="585"/>
      <c r="CB38" s="585"/>
      <c r="CC38" s="585"/>
      <c r="CD38" s="585"/>
      <c r="CE38" s="586"/>
    </row>
    <row r="39" spans="1:83" ht="13.5">
      <c r="A39" s="39"/>
      <c r="B39" s="617"/>
      <c r="C39" s="617"/>
      <c r="D39" s="617"/>
      <c r="E39" s="617"/>
      <c r="F39" s="617"/>
      <c r="G39" s="98"/>
      <c r="H39" s="936"/>
      <c r="I39" s="937"/>
      <c r="J39" s="937"/>
      <c r="K39" s="937"/>
      <c r="L39" s="937"/>
      <c r="M39" s="938"/>
      <c r="N39" s="615"/>
      <c r="O39" s="605"/>
      <c r="P39" s="605"/>
      <c r="Q39" s="606"/>
      <c r="R39" s="615"/>
      <c r="S39" s="605"/>
      <c r="T39" s="605"/>
      <c r="U39" s="605"/>
      <c r="V39" s="605"/>
      <c r="W39" s="605"/>
      <c r="X39" s="606"/>
      <c r="Y39" s="615"/>
      <c r="Z39" s="605"/>
      <c r="AA39" s="605"/>
      <c r="AB39" s="605"/>
      <c r="AC39" s="605"/>
      <c r="AD39" s="606"/>
      <c r="AE39" s="615"/>
      <c r="AF39" s="605"/>
      <c r="AG39" s="605"/>
      <c r="AH39" s="605"/>
      <c r="AI39" s="605"/>
      <c r="AJ39" s="606"/>
      <c r="AK39" s="615"/>
      <c r="AL39" s="605"/>
      <c r="AM39" s="605"/>
      <c r="AN39" s="605"/>
      <c r="AO39" s="606"/>
      <c r="AP39" s="22"/>
      <c r="AQ39" s="945"/>
      <c r="AR39" s="946"/>
      <c r="AS39" s="946"/>
      <c r="AT39" s="946"/>
      <c r="AU39" s="946"/>
      <c r="AV39" s="946"/>
      <c r="AW39" s="946"/>
      <c r="AX39" s="946"/>
      <c r="AY39" s="947"/>
      <c r="AZ39" s="587"/>
      <c r="BA39" s="588"/>
      <c r="BB39" s="588"/>
      <c r="BC39" s="588"/>
      <c r="BD39" s="588"/>
      <c r="BE39" s="588"/>
      <c r="BF39" s="588"/>
      <c r="BG39" s="588"/>
      <c r="BH39" s="588"/>
      <c r="BI39" s="588"/>
      <c r="BJ39" s="589"/>
      <c r="BK39" s="22"/>
      <c r="BL39" s="957"/>
      <c r="BM39" s="958"/>
      <c r="BN39" s="958"/>
      <c r="BO39" s="958"/>
      <c r="BP39" s="958"/>
      <c r="BQ39" s="958"/>
      <c r="BR39" s="958"/>
      <c r="BS39" s="958"/>
      <c r="BT39" s="959"/>
      <c r="BU39" s="587"/>
      <c r="BV39" s="588"/>
      <c r="BW39" s="588"/>
      <c r="BX39" s="588"/>
      <c r="BY39" s="588"/>
      <c r="BZ39" s="588"/>
      <c r="CA39" s="588"/>
      <c r="CB39" s="588"/>
      <c r="CC39" s="588"/>
      <c r="CD39" s="588"/>
      <c r="CE39" s="589"/>
    </row>
    <row r="40" spans="1:83" ht="13.5">
      <c r="A40" s="39"/>
      <c r="B40" s="617"/>
      <c r="C40" s="617"/>
      <c r="D40" s="617"/>
      <c r="E40" s="617"/>
      <c r="F40" s="617"/>
      <c r="G40" s="98"/>
      <c r="H40" s="936"/>
      <c r="I40" s="937"/>
      <c r="J40" s="937"/>
      <c r="K40" s="937"/>
      <c r="L40" s="937"/>
      <c r="M40" s="938"/>
      <c r="N40" s="948" t="s">
        <v>114</v>
      </c>
      <c r="O40" s="949"/>
      <c r="P40" s="949"/>
      <c r="Q40" s="950"/>
      <c r="R40" s="584" t="str">
        <f>IF(初期入力!E7="",初期入力!E5&amp;"",初期入力!E7&amp;"")</f>
        <v>沼田工業株式会社</v>
      </c>
      <c r="S40" s="585"/>
      <c r="T40" s="585"/>
      <c r="U40" s="585"/>
      <c r="V40" s="585"/>
      <c r="W40" s="585"/>
      <c r="X40" s="586"/>
      <c r="Y40" s="584" t="str">
        <f>初期入力!E23&amp;""</f>
        <v/>
      </c>
      <c r="Z40" s="585"/>
      <c r="AA40" s="585"/>
      <c r="AB40" s="585"/>
      <c r="AC40" s="585"/>
      <c r="AD40" s="586"/>
      <c r="AE40" s="584" t="str">
        <f>初期入力!E25&amp;""</f>
        <v/>
      </c>
      <c r="AF40" s="585"/>
      <c r="AG40" s="585"/>
      <c r="AH40" s="585"/>
      <c r="AI40" s="585"/>
      <c r="AJ40" s="586"/>
      <c r="AK40" s="584" t="str">
        <f>初期入力!E27&amp;""</f>
        <v/>
      </c>
      <c r="AL40" s="585"/>
      <c r="AM40" s="585"/>
      <c r="AN40" s="585"/>
      <c r="AO40" s="586"/>
      <c r="AP40" s="22"/>
      <c r="AQ40" s="39"/>
      <c r="AR40" s="22"/>
      <c r="AS40" s="942" t="s">
        <v>124</v>
      </c>
      <c r="AT40" s="943"/>
      <c r="AU40" s="943"/>
      <c r="AV40" s="943"/>
      <c r="AW40" s="943"/>
      <c r="AX40" s="943"/>
      <c r="AY40" s="944"/>
      <c r="AZ40" s="584" t="str">
        <f>初期入力!F46&amp;""</f>
        <v/>
      </c>
      <c r="BA40" s="585"/>
      <c r="BB40" s="585"/>
      <c r="BC40" s="585"/>
      <c r="BD40" s="585"/>
      <c r="BE40" s="585"/>
      <c r="BF40" s="585"/>
      <c r="BG40" s="585"/>
      <c r="BH40" s="585"/>
      <c r="BI40" s="585"/>
      <c r="BJ40" s="586"/>
      <c r="BK40" s="22"/>
      <c r="BL40" s="942" t="s">
        <v>125</v>
      </c>
      <c r="BM40" s="943"/>
      <c r="BN40" s="943"/>
      <c r="BO40" s="943"/>
      <c r="BP40" s="943"/>
      <c r="BQ40" s="943"/>
      <c r="BR40" s="943"/>
      <c r="BS40" s="943"/>
      <c r="BT40" s="944"/>
      <c r="BU40" s="584" t="str">
        <f>初期入力!F38&amp;""</f>
        <v/>
      </c>
      <c r="BV40" s="585"/>
      <c r="BW40" s="585"/>
      <c r="BX40" s="585"/>
      <c r="BY40" s="585"/>
      <c r="BZ40" s="585"/>
      <c r="CA40" s="585"/>
      <c r="CB40" s="585"/>
      <c r="CC40" s="585"/>
      <c r="CD40" s="585"/>
      <c r="CE40" s="586"/>
    </row>
    <row r="41" spans="1:83" ht="13.5">
      <c r="A41" s="39"/>
      <c r="B41" s="617"/>
      <c r="C41" s="617"/>
      <c r="D41" s="617"/>
      <c r="E41" s="617"/>
      <c r="F41" s="617"/>
      <c r="G41" s="98"/>
      <c r="H41" s="936"/>
      <c r="I41" s="937"/>
      <c r="J41" s="937"/>
      <c r="K41" s="937"/>
      <c r="L41" s="937"/>
      <c r="M41" s="938"/>
      <c r="N41" s="951"/>
      <c r="O41" s="952"/>
      <c r="P41" s="952"/>
      <c r="Q41" s="953"/>
      <c r="R41" s="587"/>
      <c r="S41" s="588"/>
      <c r="T41" s="588"/>
      <c r="U41" s="588"/>
      <c r="V41" s="588"/>
      <c r="W41" s="588"/>
      <c r="X41" s="589"/>
      <c r="Y41" s="587"/>
      <c r="Z41" s="588"/>
      <c r="AA41" s="588"/>
      <c r="AB41" s="588"/>
      <c r="AC41" s="588"/>
      <c r="AD41" s="589"/>
      <c r="AE41" s="587"/>
      <c r="AF41" s="588"/>
      <c r="AG41" s="588"/>
      <c r="AH41" s="588"/>
      <c r="AI41" s="588"/>
      <c r="AJ41" s="589"/>
      <c r="AK41" s="587"/>
      <c r="AL41" s="588"/>
      <c r="AM41" s="588"/>
      <c r="AN41" s="588"/>
      <c r="AO41" s="589"/>
      <c r="AP41" s="22"/>
      <c r="AQ41" s="346"/>
      <c r="AR41" s="96"/>
      <c r="AS41" s="957"/>
      <c r="AT41" s="958"/>
      <c r="AU41" s="958"/>
      <c r="AV41" s="958"/>
      <c r="AW41" s="958"/>
      <c r="AX41" s="958"/>
      <c r="AY41" s="959"/>
      <c r="AZ41" s="587"/>
      <c r="BA41" s="588"/>
      <c r="BB41" s="588"/>
      <c r="BC41" s="588"/>
      <c r="BD41" s="588"/>
      <c r="BE41" s="588"/>
      <c r="BF41" s="588"/>
      <c r="BG41" s="588"/>
      <c r="BH41" s="588"/>
      <c r="BI41" s="588"/>
      <c r="BJ41" s="589"/>
      <c r="BK41" s="22"/>
      <c r="BL41" s="945"/>
      <c r="BM41" s="946"/>
      <c r="BN41" s="946"/>
      <c r="BO41" s="946"/>
      <c r="BP41" s="946"/>
      <c r="BQ41" s="946"/>
      <c r="BR41" s="946"/>
      <c r="BS41" s="946"/>
      <c r="BT41" s="947"/>
      <c r="BU41" s="587"/>
      <c r="BV41" s="588"/>
      <c r="BW41" s="588"/>
      <c r="BX41" s="588"/>
      <c r="BY41" s="588"/>
      <c r="BZ41" s="588"/>
      <c r="CA41" s="588"/>
      <c r="CB41" s="588"/>
      <c r="CC41" s="588"/>
      <c r="CD41" s="588"/>
      <c r="CE41" s="589"/>
    </row>
    <row r="42" spans="1:83" ht="13.5">
      <c r="A42" s="39"/>
      <c r="B42" s="617"/>
      <c r="C42" s="617"/>
      <c r="D42" s="617"/>
      <c r="E42" s="617"/>
      <c r="F42" s="617"/>
      <c r="G42" s="98"/>
      <c r="H42" s="936"/>
      <c r="I42" s="937"/>
      <c r="J42" s="937"/>
      <c r="K42" s="937"/>
      <c r="L42" s="937"/>
      <c r="M42" s="938"/>
      <c r="N42" s="948" t="s">
        <v>117</v>
      </c>
      <c r="O42" s="949"/>
      <c r="P42" s="949"/>
      <c r="Q42" s="950"/>
      <c r="R42" s="613" t="s">
        <v>152</v>
      </c>
      <c r="S42" s="603"/>
      <c r="T42" s="603"/>
      <c r="U42" s="603"/>
      <c r="V42" s="603"/>
      <c r="W42" s="603"/>
      <c r="X42" s="604"/>
      <c r="Y42" s="613" t="s">
        <v>152</v>
      </c>
      <c r="Z42" s="603"/>
      <c r="AA42" s="603"/>
      <c r="AB42" s="603"/>
      <c r="AC42" s="603"/>
      <c r="AD42" s="604"/>
      <c r="AE42" s="613" t="s">
        <v>152</v>
      </c>
      <c r="AF42" s="603"/>
      <c r="AG42" s="603"/>
      <c r="AH42" s="603"/>
      <c r="AI42" s="603"/>
      <c r="AJ42" s="604"/>
      <c r="AK42" s="613" t="s">
        <v>152</v>
      </c>
      <c r="AL42" s="603"/>
      <c r="AM42" s="603"/>
      <c r="AN42" s="603"/>
      <c r="AO42" s="604"/>
      <c r="AP42" s="22"/>
      <c r="AQ42" s="22"/>
      <c r="AR42" s="22"/>
      <c r="AS42" s="22"/>
      <c r="AT42" s="22"/>
      <c r="AU42" s="22"/>
      <c r="AV42" s="22"/>
      <c r="AW42" s="22"/>
      <c r="AX42" s="22"/>
      <c r="AY42" s="22"/>
      <c r="AZ42" s="22"/>
      <c r="BA42" s="22"/>
      <c r="BB42" s="22"/>
      <c r="BC42" s="22"/>
      <c r="BD42" s="22"/>
      <c r="BE42" s="22"/>
      <c r="BF42" s="22"/>
      <c r="BG42" s="22"/>
      <c r="BH42" s="22"/>
      <c r="BI42" s="22"/>
      <c r="BJ42" s="22"/>
      <c r="BK42" s="22"/>
      <c r="BL42" s="39"/>
      <c r="BM42" s="22"/>
      <c r="BN42" s="942" t="s">
        <v>124</v>
      </c>
      <c r="BO42" s="943"/>
      <c r="BP42" s="943"/>
      <c r="BQ42" s="943"/>
      <c r="BR42" s="943"/>
      <c r="BS42" s="943"/>
      <c r="BT42" s="944"/>
      <c r="BU42" s="584" t="str">
        <f>初期入力!F39&amp;""</f>
        <v/>
      </c>
      <c r="BV42" s="585"/>
      <c r="BW42" s="585"/>
      <c r="BX42" s="585"/>
      <c r="BY42" s="585"/>
      <c r="BZ42" s="585"/>
      <c r="CA42" s="585"/>
      <c r="CB42" s="585"/>
      <c r="CC42" s="585"/>
      <c r="CD42" s="585"/>
      <c r="CE42" s="586"/>
    </row>
    <row r="43" spans="1:83" ht="13.5">
      <c r="A43" s="346"/>
      <c r="B43" s="582"/>
      <c r="C43" s="582"/>
      <c r="D43" s="582"/>
      <c r="E43" s="582"/>
      <c r="F43" s="582"/>
      <c r="G43" s="347"/>
      <c r="H43" s="939"/>
      <c r="I43" s="940"/>
      <c r="J43" s="940"/>
      <c r="K43" s="940"/>
      <c r="L43" s="940"/>
      <c r="M43" s="941"/>
      <c r="N43" s="951"/>
      <c r="O43" s="952"/>
      <c r="P43" s="952"/>
      <c r="Q43" s="953"/>
      <c r="R43" s="615"/>
      <c r="S43" s="605"/>
      <c r="T43" s="605"/>
      <c r="U43" s="605"/>
      <c r="V43" s="605"/>
      <c r="W43" s="605"/>
      <c r="X43" s="606"/>
      <c r="Y43" s="615"/>
      <c r="Z43" s="605"/>
      <c r="AA43" s="605"/>
      <c r="AB43" s="605"/>
      <c r="AC43" s="605"/>
      <c r="AD43" s="606"/>
      <c r="AE43" s="615"/>
      <c r="AF43" s="605"/>
      <c r="AG43" s="605"/>
      <c r="AH43" s="605"/>
      <c r="AI43" s="605"/>
      <c r="AJ43" s="606"/>
      <c r="AK43" s="615"/>
      <c r="AL43" s="605"/>
      <c r="AM43" s="605"/>
      <c r="AN43" s="605"/>
      <c r="AO43" s="606"/>
      <c r="AP43" s="22"/>
      <c r="AQ43" s="22"/>
      <c r="AR43" s="22"/>
      <c r="AS43" s="22"/>
      <c r="AT43" s="22"/>
      <c r="AU43" s="22"/>
      <c r="AV43" s="22"/>
      <c r="AW43" s="22"/>
      <c r="AX43" s="22"/>
      <c r="AY43" s="22"/>
      <c r="AZ43" s="22"/>
      <c r="BA43" s="22"/>
      <c r="BB43" s="22"/>
      <c r="BC43" s="22"/>
      <c r="BD43" s="22"/>
      <c r="BE43" s="22"/>
      <c r="BF43" s="22"/>
      <c r="BG43" s="22"/>
      <c r="BH43" s="22"/>
      <c r="BI43" s="22"/>
      <c r="BJ43" s="22"/>
      <c r="BK43" s="22"/>
      <c r="BL43" s="39"/>
      <c r="BM43" s="22"/>
      <c r="BN43" s="957"/>
      <c r="BO43" s="958"/>
      <c r="BP43" s="958"/>
      <c r="BQ43" s="958"/>
      <c r="BR43" s="958"/>
      <c r="BS43" s="958"/>
      <c r="BT43" s="959"/>
      <c r="BU43" s="587"/>
      <c r="BV43" s="588"/>
      <c r="BW43" s="588"/>
      <c r="BX43" s="588"/>
      <c r="BY43" s="588"/>
      <c r="BZ43" s="588"/>
      <c r="CA43" s="588"/>
      <c r="CB43" s="588"/>
      <c r="CC43" s="588"/>
      <c r="CD43" s="588"/>
      <c r="CE43" s="589"/>
    </row>
    <row r="44" spans="1:83" ht="13.5">
      <c r="A44" s="21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39"/>
      <c r="BM44" s="22"/>
      <c r="BN44" s="613" t="s">
        <v>126</v>
      </c>
      <c r="BO44" s="603"/>
      <c r="BP44" s="603"/>
      <c r="BQ44" s="603"/>
      <c r="BR44" s="603"/>
      <c r="BS44" s="603"/>
      <c r="BT44" s="604"/>
      <c r="BU44" s="584" t="str">
        <f>初期入力!F40&amp;""</f>
        <v/>
      </c>
      <c r="BV44" s="585"/>
      <c r="BW44" s="585"/>
      <c r="BX44" s="585"/>
      <c r="BY44" s="585"/>
      <c r="BZ44" s="585"/>
      <c r="CA44" s="585"/>
      <c r="CB44" s="585"/>
      <c r="CC44" s="585"/>
      <c r="CD44" s="585"/>
      <c r="CE44" s="586"/>
    </row>
    <row r="45" spans="1:83" ht="13.5">
      <c r="A45" s="239"/>
      <c r="B45" s="961" t="s">
        <v>127</v>
      </c>
      <c r="C45" s="961"/>
      <c r="D45" s="961"/>
      <c r="E45" s="961"/>
      <c r="F45" s="961"/>
      <c r="G45" s="209"/>
      <c r="H45" s="619" t="str">
        <f>初期入力!B8&amp;""</f>
        <v/>
      </c>
      <c r="I45" s="620"/>
      <c r="J45" s="620"/>
      <c r="K45" s="620"/>
      <c r="L45" s="620"/>
      <c r="M45" s="620"/>
      <c r="N45" s="620"/>
      <c r="O45" s="620"/>
      <c r="P45" s="620"/>
      <c r="Q45" s="620"/>
      <c r="R45" s="620"/>
      <c r="S45" s="620"/>
      <c r="T45" s="620"/>
      <c r="U45" s="621"/>
      <c r="V45" s="239"/>
      <c r="W45" s="932" t="s">
        <v>128</v>
      </c>
      <c r="X45" s="932"/>
      <c r="Y45" s="932"/>
      <c r="Z45" s="932"/>
      <c r="AA45" s="932"/>
      <c r="AB45" s="209"/>
      <c r="AC45" s="628" t="str">
        <f>初期入力!B9&amp;""</f>
        <v/>
      </c>
      <c r="AD45" s="629"/>
      <c r="AE45" s="629"/>
      <c r="AF45" s="629"/>
      <c r="AG45" s="629"/>
      <c r="AH45" s="629"/>
      <c r="AI45" s="629"/>
      <c r="AJ45" s="629"/>
      <c r="AK45" s="629"/>
      <c r="AL45" s="629"/>
      <c r="AM45" s="629"/>
      <c r="AN45" s="629"/>
      <c r="AO45" s="630"/>
      <c r="AP45" s="22"/>
      <c r="AQ45" s="22"/>
      <c r="AR45" s="22"/>
      <c r="AS45" s="22"/>
      <c r="AT45" s="22"/>
      <c r="AU45" s="22"/>
      <c r="AV45" s="22"/>
      <c r="AW45" s="22"/>
      <c r="AX45" s="22"/>
      <c r="AY45" s="22"/>
      <c r="AZ45" s="22"/>
      <c r="BA45" s="22"/>
      <c r="BB45" s="22"/>
      <c r="BC45" s="22"/>
      <c r="BD45" s="22"/>
      <c r="BE45" s="22"/>
      <c r="BF45" s="22"/>
      <c r="BG45" s="22"/>
      <c r="BH45" s="22"/>
      <c r="BI45" s="22"/>
      <c r="BJ45" s="22"/>
      <c r="BK45" s="22"/>
      <c r="BL45" s="346"/>
      <c r="BM45" s="96"/>
      <c r="BN45" s="615"/>
      <c r="BO45" s="605"/>
      <c r="BP45" s="605"/>
      <c r="BQ45" s="605"/>
      <c r="BR45" s="605"/>
      <c r="BS45" s="605"/>
      <c r="BT45" s="606"/>
      <c r="BU45" s="587"/>
      <c r="BV45" s="588"/>
      <c r="BW45" s="588"/>
      <c r="BX45" s="588"/>
      <c r="BY45" s="588"/>
      <c r="BZ45" s="588"/>
      <c r="CA45" s="588"/>
      <c r="CB45" s="588"/>
      <c r="CC45" s="588"/>
      <c r="CD45" s="588"/>
      <c r="CE45" s="589"/>
    </row>
    <row r="46" spans="1:83" ht="13.5">
      <c r="A46" s="346"/>
      <c r="B46" s="964"/>
      <c r="C46" s="964"/>
      <c r="D46" s="964"/>
      <c r="E46" s="964"/>
      <c r="F46" s="964"/>
      <c r="G46" s="347"/>
      <c r="H46" s="625"/>
      <c r="I46" s="626"/>
      <c r="J46" s="626"/>
      <c r="K46" s="626"/>
      <c r="L46" s="626"/>
      <c r="M46" s="626"/>
      <c r="N46" s="626"/>
      <c r="O46" s="626"/>
      <c r="P46" s="626"/>
      <c r="Q46" s="626"/>
      <c r="R46" s="626"/>
      <c r="S46" s="626"/>
      <c r="T46" s="626"/>
      <c r="U46" s="627"/>
      <c r="V46" s="346"/>
      <c r="W46" s="933"/>
      <c r="X46" s="933"/>
      <c r="Y46" s="933"/>
      <c r="Z46" s="933"/>
      <c r="AA46" s="933"/>
      <c r="AB46" s="347"/>
      <c r="AC46" s="634"/>
      <c r="AD46" s="635"/>
      <c r="AE46" s="635"/>
      <c r="AF46" s="635"/>
      <c r="AG46" s="635"/>
      <c r="AH46" s="635"/>
      <c r="AI46" s="635"/>
      <c r="AJ46" s="635"/>
      <c r="AK46" s="635"/>
      <c r="AL46" s="635"/>
      <c r="AM46" s="635"/>
      <c r="AN46" s="635"/>
      <c r="AO46" s="636"/>
      <c r="AP46" s="22"/>
      <c r="AQ46" s="22"/>
      <c r="AR46" s="22"/>
      <c r="AS46" s="22"/>
      <c r="AT46" s="22"/>
      <c r="AU46" s="22"/>
      <c r="AV46" s="22"/>
      <c r="AW46" s="22"/>
      <c r="AX46" s="22"/>
      <c r="AY46" s="22"/>
      <c r="AZ46" s="22"/>
      <c r="BA46" s="22"/>
      <c r="BB46" s="22"/>
      <c r="BC46" s="22"/>
      <c r="BD46" s="22"/>
      <c r="BE46" s="22"/>
      <c r="BF46" s="22"/>
      <c r="BG46" s="22"/>
      <c r="BH46" s="22"/>
      <c r="BI46" s="22"/>
      <c r="BJ46" s="22"/>
      <c r="BK46" s="22"/>
      <c r="BL46" s="371"/>
      <c r="BM46" s="22"/>
      <c r="BN46" s="22"/>
      <c r="BO46" s="22"/>
      <c r="BP46" s="22"/>
      <c r="BQ46" s="22"/>
      <c r="BR46" s="22"/>
      <c r="BS46" s="22"/>
      <c r="BT46" s="22"/>
      <c r="BU46" s="22"/>
      <c r="BV46" s="22"/>
      <c r="BW46" s="22"/>
      <c r="BX46" s="22"/>
      <c r="BY46" s="22"/>
      <c r="BZ46" s="22"/>
      <c r="CA46" s="22"/>
      <c r="CB46" s="22"/>
      <c r="CC46" s="22"/>
      <c r="CD46" s="22"/>
      <c r="CE46" s="388"/>
    </row>
    <row r="47" spans="1:83" ht="13.5">
      <c r="A47" s="215"/>
      <c r="B47" s="287"/>
      <c r="C47" s="287"/>
      <c r="D47" s="287"/>
      <c r="E47" s="287"/>
      <c r="F47" s="287"/>
      <c r="G47" s="22"/>
      <c r="H47" s="22"/>
      <c r="I47" s="22"/>
      <c r="J47" s="22"/>
      <c r="K47" s="22"/>
      <c r="L47" s="22"/>
      <c r="M47" s="22"/>
      <c r="N47" s="22"/>
      <c r="O47" s="22"/>
      <c r="P47" s="22"/>
      <c r="Q47" s="22"/>
      <c r="R47" s="22"/>
      <c r="S47" s="22"/>
      <c r="T47" s="22"/>
      <c r="U47" s="22"/>
      <c r="V47" s="22"/>
      <c r="W47" s="345"/>
      <c r="X47" s="345"/>
      <c r="Y47" s="345"/>
      <c r="Z47" s="345"/>
      <c r="AA47" s="345"/>
      <c r="AB47" s="22"/>
      <c r="AC47" s="22"/>
      <c r="AD47" s="22"/>
      <c r="AE47" s="22"/>
      <c r="AF47" s="22"/>
      <c r="AG47" s="22"/>
      <c r="AH47" s="22"/>
      <c r="AI47" s="22"/>
      <c r="AJ47" s="22"/>
      <c r="AK47" s="22"/>
      <c r="AL47" s="22"/>
      <c r="AM47" s="22"/>
      <c r="AN47" s="22"/>
      <c r="AO47" s="22"/>
      <c r="AP47" s="22"/>
      <c r="AQ47" s="578" t="s">
        <v>1057</v>
      </c>
      <c r="AR47" s="579"/>
      <c r="AS47" s="579"/>
      <c r="AT47" s="579"/>
      <c r="AU47" s="579"/>
      <c r="AV47" s="579"/>
      <c r="AW47" s="579"/>
      <c r="AX47" s="580"/>
      <c r="AY47" s="628" t="str">
        <f>初期入力!F28&amp;""</f>
        <v/>
      </c>
      <c r="AZ47" s="629"/>
      <c r="BA47" s="629"/>
      <c r="BB47" s="629"/>
      <c r="BC47" s="629"/>
      <c r="BD47" s="629"/>
      <c r="BE47" s="630"/>
      <c r="BF47" s="578" t="s">
        <v>1058</v>
      </c>
      <c r="BG47" s="579"/>
      <c r="BH47" s="579"/>
      <c r="BI47" s="579"/>
      <c r="BJ47" s="579"/>
      <c r="BK47" s="579"/>
      <c r="BL47" s="580"/>
      <c r="BM47" s="628" t="str">
        <f>初期入力!F29&amp;""</f>
        <v/>
      </c>
      <c r="BN47" s="629"/>
      <c r="BO47" s="629"/>
      <c r="BP47" s="629"/>
      <c r="BQ47" s="629"/>
      <c r="BR47" s="629"/>
      <c r="BS47" s="630"/>
      <c r="BT47" s="578" t="s">
        <v>129</v>
      </c>
      <c r="BU47" s="579"/>
      <c r="BV47" s="579"/>
      <c r="BW47" s="579"/>
      <c r="BX47" s="579"/>
      <c r="BY47" s="580"/>
      <c r="BZ47" s="628" t="str">
        <f>初期入力!F30&amp;""</f>
        <v/>
      </c>
      <c r="CA47" s="629"/>
      <c r="CB47" s="629"/>
      <c r="CC47" s="629"/>
      <c r="CD47" s="629"/>
      <c r="CE47" s="630"/>
    </row>
    <row r="48" spans="1:83" ht="13.5">
      <c r="A48" s="239"/>
      <c r="B48" s="961" t="s">
        <v>130</v>
      </c>
      <c r="C48" s="673"/>
      <c r="D48" s="673"/>
      <c r="E48" s="673"/>
      <c r="F48" s="673"/>
      <c r="G48" s="209"/>
      <c r="H48" s="628" t="str">
        <f>初期入力!E31&amp;""</f>
        <v/>
      </c>
      <c r="I48" s="629"/>
      <c r="J48" s="629"/>
      <c r="K48" s="629"/>
      <c r="L48" s="629"/>
      <c r="M48" s="629"/>
      <c r="N48" s="629"/>
      <c r="O48" s="629"/>
      <c r="P48" s="629"/>
      <c r="Q48" s="629"/>
      <c r="R48" s="629"/>
      <c r="S48" s="629"/>
      <c r="T48" s="629"/>
      <c r="U48" s="630"/>
      <c r="V48" s="239"/>
      <c r="W48" s="932" t="s">
        <v>128</v>
      </c>
      <c r="X48" s="932"/>
      <c r="Y48" s="932"/>
      <c r="Z48" s="932"/>
      <c r="AA48" s="932"/>
      <c r="AB48" s="209"/>
      <c r="AC48" s="628" t="str">
        <f>初期入力!E32&amp;""</f>
        <v/>
      </c>
      <c r="AD48" s="629"/>
      <c r="AE48" s="629"/>
      <c r="AF48" s="629"/>
      <c r="AG48" s="629"/>
      <c r="AH48" s="629"/>
      <c r="AI48" s="629"/>
      <c r="AJ48" s="629"/>
      <c r="AK48" s="629"/>
      <c r="AL48" s="629"/>
      <c r="AM48" s="629"/>
      <c r="AN48" s="629"/>
      <c r="AO48" s="630"/>
      <c r="AP48" s="22"/>
      <c r="AQ48" s="616"/>
      <c r="AR48" s="617"/>
      <c r="AS48" s="617"/>
      <c r="AT48" s="617"/>
      <c r="AU48" s="617"/>
      <c r="AV48" s="617"/>
      <c r="AW48" s="617"/>
      <c r="AX48" s="618"/>
      <c r="AY48" s="631"/>
      <c r="AZ48" s="632"/>
      <c r="BA48" s="632"/>
      <c r="BB48" s="632"/>
      <c r="BC48" s="632"/>
      <c r="BD48" s="632"/>
      <c r="BE48" s="633"/>
      <c r="BF48" s="616"/>
      <c r="BG48" s="617"/>
      <c r="BH48" s="617"/>
      <c r="BI48" s="617"/>
      <c r="BJ48" s="617"/>
      <c r="BK48" s="617"/>
      <c r="BL48" s="618"/>
      <c r="BM48" s="631"/>
      <c r="BN48" s="632"/>
      <c r="BO48" s="632"/>
      <c r="BP48" s="632"/>
      <c r="BQ48" s="632"/>
      <c r="BR48" s="632"/>
      <c r="BS48" s="633"/>
      <c r="BT48" s="616"/>
      <c r="BU48" s="617"/>
      <c r="BV48" s="617"/>
      <c r="BW48" s="617"/>
      <c r="BX48" s="617"/>
      <c r="BY48" s="618"/>
      <c r="BZ48" s="631"/>
      <c r="CA48" s="632"/>
      <c r="CB48" s="632"/>
      <c r="CC48" s="632"/>
      <c r="CD48" s="632"/>
      <c r="CE48" s="633"/>
    </row>
    <row r="49" spans="1:83" ht="13.5">
      <c r="A49" s="346"/>
      <c r="B49" s="674"/>
      <c r="C49" s="674"/>
      <c r="D49" s="674"/>
      <c r="E49" s="674"/>
      <c r="F49" s="674"/>
      <c r="G49" s="347"/>
      <c r="H49" s="634"/>
      <c r="I49" s="635"/>
      <c r="J49" s="635"/>
      <c r="K49" s="635"/>
      <c r="L49" s="635"/>
      <c r="M49" s="635"/>
      <c r="N49" s="635"/>
      <c r="O49" s="635"/>
      <c r="P49" s="635"/>
      <c r="Q49" s="635"/>
      <c r="R49" s="635"/>
      <c r="S49" s="635"/>
      <c r="T49" s="635"/>
      <c r="U49" s="636"/>
      <c r="V49" s="346"/>
      <c r="W49" s="933"/>
      <c r="X49" s="933"/>
      <c r="Y49" s="933"/>
      <c r="Z49" s="933"/>
      <c r="AA49" s="933"/>
      <c r="AB49" s="347"/>
      <c r="AC49" s="634"/>
      <c r="AD49" s="635"/>
      <c r="AE49" s="635"/>
      <c r="AF49" s="635"/>
      <c r="AG49" s="635"/>
      <c r="AH49" s="635"/>
      <c r="AI49" s="635"/>
      <c r="AJ49" s="635"/>
      <c r="AK49" s="635"/>
      <c r="AL49" s="635"/>
      <c r="AM49" s="635"/>
      <c r="AN49" s="635"/>
      <c r="AO49" s="636"/>
      <c r="AP49" s="22"/>
      <c r="AQ49" s="581"/>
      <c r="AR49" s="582"/>
      <c r="AS49" s="582"/>
      <c r="AT49" s="582"/>
      <c r="AU49" s="582"/>
      <c r="AV49" s="582"/>
      <c r="AW49" s="582"/>
      <c r="AX49" s="583"/>
      <c r="AY49" s="634"/>
      <c r="AZ49" s="635"/>
      <c r="BA49" s="635"/>
      <c r="BB49" s="635"/>
      <c r="BC49" s="635"/>
      <c r="BD49" s="635"/>
      <c r="BE49" s="636"/>
      <c r="BF49" s="581"/>
      <c r="BG49" s="582"/>
      <c r="BH49" s="582"/>
      <c r="BI49" s="582"/>
      <c r="BJ49" s="582"/>
      <c r="BK49" s="582"/>
      <c r="BL49" s="583"/>
      <c r="BM49" s="634"/>
      <c r="BN49" s="635"/>
      <c r="BO49" s="635"/>
      <c r="BP49" s="635"/>
      <c r="BQ49" s="635"/>
      <c r="BR49" s="635"/>
      <c r="BS49" s="636"/>
      <c r="BT49" s="581"/>
      <c r="BU49" s="582"/>
      <c r="BV49" s="582"/>
      <c r="BW49" s="582"/>
      <c r="BX49" s="582"/>
      <c r="BY49" s="583"/>
      <c r="BZ49" s="634"/>
      <c r="CA49" s="635"/>
      <c r="CB49" s="635"/>
      <c r="CC49" s="635"/>
      <c r="CD49" s="635"/>
      <c r="CE49" s="636"/>
    </row>
    <row r="50" spans="1:83" ht="13.5">
      <c r="A50" s="239"/>
      <c r="B50" s="961" t="s">
        <v>131</v>
      </c>
      <c r="C50" s="961"/>
      <c r="D50" s="961"/>
      <c r="E50" s="961"/>
      <c r="F50" s="961"/>
      <c r="G50" s="209"/>
      <c r="H50" s="628" t="str">
        <f>初期入力!E33&amp;""</f>
        <v/>
      </c>
      <c r="I50" s="629"/>
      <c r="J50" s="629"/>
      <c r="K50" s="629"/>
      <c r="L50" s="629"/>
      <c r="M50" s="629"/>
      <c r="N50" s="629"/>
      <c r="O50" s="629"/>
      <c r="P50" s="629"/>
      <c r="Q50" s="629"/>
      <c r="R50" s="629"/>
      <c r="S50" s="629"/>
      <c r="T50" s="629"/>
      <c r="U50" s="630"/>
      <c r="V50" s="239"/>
      <c r="W50" s="932" t="s">
        <v>128</v>
      </c>
      <c r="X50" s="932"/>
      <c r="Y50" s="932"/>
      <c r="Z50" s="932"/>
      <c r="AA50" s="932"/>
      <c r="AB50" s="209"/>
      <c r="AC50" s="628" t="str">
        <f>初期入力!E34&amp;""</f>
        <v/>
      </c>
      <c r="AD50" s="629"/>
      <c r="AE50" s="629"/>
      <c r="AF50" s="629"/>
      <c r="AG50" s="629"/>
      <c r="AH50" s="629"/>
      <c r="AI50" s="629"/>
      <c r="AJ50" s="629"/>
      <c r="AK50" s="629"/>
      <c r="AL50" s="629"/>
      <c r="AM50" s="629"/>
      <c r="AN50" s="629"/>
      <c r="AO50" s="630"/>
      <c r="AP50" s="22"/>
      <c r="AQ50" s="371"/>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371"/>
    </row>
    <row r="51" spans="1:83" ht="13.5">
      <c r="A51" s="346"/>
      <c r="B51" s="964"/>
      <c r="C51" s="964"/>
      <c r="D51" s="964"/>
      <c r="E51" s="964"/>
      <c r="F51" s="964"/>
      <c r="G51" s="347"/>
      <c r="H51" s="634"/>
      <c r="I51" s="635"/>
      <c r="J51" s="635"/>
      <c r="K51" s="635"/>
      <c r="L51" s="635"/>
      <c r="M51" s="635"/>
      <c r="N51" s="635"/>
      <c r="O51" s="635"/>
      <c r="P51" s="635"/>
      <c r="Q51" s="635"/>
      <c r="R51" s="635"/>
      <c r="S51" s="635"/>
      <c r="T51" s="635"/>
      <c r="U51" s="636"/>
      <c r="V51" s="346"/>
      <c r="W51" s="933"/>
      <c r="X51" s="933"/>
      <c r="Y51" s="933"/>
      <c r="Z51" s="933"/>
      <c r="AA51" s="933"/>
      <c r="AB51" s="347"/>
      <c r="AC51" s="634"/>
      <c r="AD51" s="635"/>
      <c r="AE51" s="635"/>
      <c r="AF51" s="635"/>
      <c r="AG51" s="635"/>
      <c r="AH51" s="635"/>
      <c r="AI51" s="635"/>
      <c r="AJ51" s="635"/>
      <c r="AK51" s="635"/>
      <c r="AL51" s="635"/>
      <c r="AM51" s="635"/>
      <c r="AN51" s="635"/>
      <c r="AO51" s="636"/>
      <c r="AP51" s="22"/>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row>
    <row r="52" spans="1:83" ht="13.5" customHeight="1">
      <c r="A52" s="239"/>
      <c r="B52" s="966" t="s">
        <v>132</v>
      </c>
      <c r="C52" s="966"/>
      <c r="D52" s="966"/>
      <c r="E52" s="966"/>
      <c r="F52" s="966"/>
      <c r="G52" s="209"/>
      <c r="H52" s="619" t="str">
        <f>初期入力!E45&amp;""</f>
        <v/>
      </c>
      <c r="I52" s="620"/>
      <c r="J52" s="620"/>
      <c r="K52" s="620" t="str">
        <f>初期入力!E44&amp;""</f>
        <v/>
      </c>
      <c r="L52" s="620"/>
      <c r="M52" s="620"/>
      <c r="N52" s="620"/>
      <c r="O52" s="620"/>
      <c r="P52" s="620"/>
      <c r="Q52" s="620"/>
      <c r="R52" s="620"/>
      <c r="S52" s="620"/>
      <c r="T52" s="620"/>
      <c r="U52" s="621"/>
      <c r="V52" s="239"/>
      <c r="W52" s="968" t="s">
        <v>124</v>
      </c>
      <c r="X52" s="968"/>
      <c r="Y52" s="968"/>
      <c r="Z52" s="968"/>
      <c r="AA52" s="968"/>
      <c r="AB52" s="209"/>
      <c r="AC52" s="628" t="str">
        <f>初期入力!E46&amp;""</f>
        <v/>
      </c>
      <c r="AD52" s="629"/>
      <c r="AE52" s="629"/>
      <c r="AF52" s="629"/>
      <c r="AG52" s="629"/>
      <c r="AH52" s="629"/>
      <c r="AI52" s="629"/>
      <c r="AJ52" s="629"/>
      <c r="AK52" s="629"/>
      <c r="AL52" s="629"/>
      <c r="AM52" s="629"/>
      <c r="AN52" s="629"/>
      <c r="AO52" s="630"/>
      <c r="AP52" s="22"/>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row>
    <row r="53" spans="1:83" ht="13.5">
      <c r="A53" s="346"/>
      <c r="B53" s="967"/>
      <c r="C53" s="967"/>
      <c r="D53" s="967"/>
      <c r="E53" s="967"/>
      <c r="F53" s="967"/>
      <c r="G53" s="347"/>
      <c r="H53" s="625"/>
      <c r="I53" s="626"/>
      <c r="J53" s="626"/>
      <c r="K53" s="626"/>
      <c r="L53" s="626"/>
      <c r="M53" s="626"/>
      <c r="N53" s="626"/>
      <c r="O53" s="626"/>
      <c r="P53" s="626"/>
      <c r="Q53" s="626"/>
      <c r="R53" s="626"/>
      <c r="S53" s="626"/>
      <c r="T53" s="626"/>
      <c r="U53" s="627"/>
      <c r="V53" s="346"/>
      <c r="W53" s="969"/>
      <c r="X53" s="969"/>
      <c r="Y53" s="969"/>
      <c r="Z53" s="969"/>
      <c r="AA53" s="969"/>
      <c r="AB53" s="347"/>
      <c r="AC53" s="634"/>
      <c r="AD53" s="635"/>
      <c r="AE53" s="635"/>
      <c r="AF53" s="635"/>
      <c r="AG53" s="635"/>
      <c r="AH53" s="635"/>
      <c r="AI53" s="635"/>
      <c r="AJ53" s="635"/>
      <c r="AK53" s="635"/>
      <c r="AL53" s="635"/>
      <c r="AM53" s="635"/>
      <c r="AN53" s="635"/>
      <c r="AO53" s="636"/>
      <c r="AP53" s="22"/>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row>
    <row r="54" spans="1:83" ht="13.5">
      <c r="A54" s="239"/>
      <c r="B54" s="966" t="s">
        <v>1048</v>
      </c>
      <c r="C54" s="966"/>
      <c r="D54" s="966"/>
      <c r="E54" s="966"/>
      <c r="F54" s="966"/>
      <c r="G54" s="209"/>
      <c r="H54" s="619" t="str">
        <f>初期入力!E47&amp;""</f>
        <v/>
      </c>
      <c r="I54" s="620"/>
      <c r="J54" s="620"/>
      <c r="K54" s="620"/>
      <c r="L54" s="620"/>
      <c r="M54" s="620"/>
      <c r="N54" s="620"/>
      <c r="O54" s="620"/>
      <c r="P54" s="620"/>
      <c r="Q54" s="620"/>
      <c r="R54" s="620"/>
      <c r="S54" s="620"/>
      <c r="T54" s="620"/>
      <c r="U54" s="621"/>
      <c r="V54" s="239"/>
      <c r="W54" s="968" t="s">
        <v>124</v>
      </c>
      <c r="X54" s="968"/>
      <c r="Y54" s="968"/>
      <c r="Z54" s="968"/>
      <c r="AA54" s="968"/>
      <c r="AB54" s="209"/>
      <c r="AC54" s="628" t="str">
        <f>初期入力!E48&amp;""</f>
        <v/>
      </c>
      <c r="AD54" s="629"/>
      <c r="AE54" s="629"/>
      <c r="AF54" s="629"/>
      <c r="AG54" s="629"/>
      <c r="AH54" s="629"/>
      <c r="AI54" s="629"/>
      <c r="AJ54" s="629"/>
      <c r="AK54" s="629"/>
      <c r="AL54" s="629"/>
      <c r="AM54" s="629"/>
      <c r="AN54" s="629"/>
      <c r="AO54" s="630"/>
      <c r="AP54" s="22"/>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0"/>
      <c r="BN54" s="370"/>
      <c r="BO54" s="370"/>
      <c r="BP54" s="370"/>
      <c r="BQ54" s="370"/>
      <c r="BR54" s="370"/>
      <c r="BS54" s="370"/>
      <c r="BT54" s="370"/>
      <c r="BU54" s="370"/>
      <c r="BV54" s="370"/>
      <c r="BW54" s="370"/>
      <c r="BX54" s="370"/>
      <c r="BY54" s="370"/>
      <c r="BZ54" s="370"/>
      <c r="CA54" s="370"/>
      <c r="CB54" s="370"/>
      <c r="CC54" s="370"/>
      <c r="CD54" s="370"/>
      <c r="CE54" s="370"/>
    </row>
    <row r="55" spans="1:83" ht="13.5">
      <c r="A55" s="346"/>
      <c r="B55" s="967"/>
      <c r="C55" s="967"/>
      <c r="D55" s="967"/>
      <c r="E55" s="967"/>
      <c r="F55" s="967"/>
      <c r="G55" s="347"/>
      <c r="H55" s="970"/>
      <c r="I55" s="971"/>
      <c r="J55" s="971"/>
      <c r="K55" s="971"/>
      <c r="L55" s="971"/>
      <c r="M55" s="971"/>
      <c r="N55" s="971"/>
      <c r="O55" s="971"/>
      <c r="P55" s="971"/>
      <c r="Q55" s="971"/>
      <c r="R55" s="971"/>
      <c r="S55" s="971"/>
      <c r="T55" s="971"/>
      <c r="U55" s="972"/>
      <c r="V55" s="346"/>
      <c r="W55" s="969"/>
      <c r="X55" s="969"/>
      <c r="Y55" s="969"/>
      <c r="Z55" s="969"/>
      <c r="AA55" s="969"/>
      <c r="AB55" s="347"/>
      <c r="AC55" s="973"/>
      <c r="AD55" s="752"/>
      <c r="AE55" s="752"/>
      <c r="AF55" s="752"/>
      <c r="AG55" s="752"/>
      <c r="AH55" s="752"/>
      <c r="AI55" s="752"/>
      <c r="AJ55" s="752"/>
      <c r="AK55" s="752"/>
      <c r="AL55" s="752"/>
      <c r="AM55" s="752"/>
      <c r="AN55" s="752"/>
      <c r="AO55" s="974"/>
      <c r="AP55" s="22"/>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row>
    <row r="56" spans="1:83" ht="13.5">
      <c r="A56" s="39"/>
      <c r="B56" s="931" t="s">
        <v>133</v>
      </c>
      <c r="C56" s="931"/>
      <c r="D56" s="931"/>
      <c r="E56" s="931"/>
      <c r="F56" s="931"/>
      <c r="G56" s="22"/>
      <c r="H56" s="619" t="str">
        <f>初期入力!E38&amp;""</f>
        <v/>
      </c>
      <c r="I56" s="620"/>
      <c r="J56" s="620"/>
      <c r="K56" s="620"/>
      <c r="L56" s="620"/>
      <c r="M56" s="620"/>
      <c r="N56" s="620"/>
      <c r="O56" s="620"/>
      <c r="P56" s="620"/>
      <c r="Q56" s="620"/>
      <c r="R56" s="620"/>
      <c r="S56" s="620"/>
      <c r="T56" s="620"/>
      <c r="U56" s="621"/>
      <c r="V56" s="22"/>
      <c r="W56" s="931" t="s">
        <v>133</v>
      </c>
      <c r="X56" s="931"/>
      <c r="Y56" s="931"/>
      <c r="Z56" s="931"/>
      <c r="AA56" s="931"/>
      <c r="AB56" s="22"/>
      <c r="AC56" s="628" t="str">
        <f>初期入力!E41&amp;""</f>
        <v/>
      </c>
      <c r="AD56" s="629"/>
      <c r="AE56" s="629"/>
      <c r="AF56" s="629"/>
      <c r="AG56" s="629"/>
      <c r="AH56" s="629"/>
      <c r="AI56" s="629"/>
      <c r="AJ56" s="629"/>
      <c r="AK56" s="629"/>
      <c r="AL56" s="629"/>
      <c r="AM56" s="629"/>
      <c r="AN56" s="629"/>
      <c r="AO56" s="630"/>
      <c r="AP56" s="22"/>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0"/>
      <c r="BR56" s="370"/>
      <c r="BS56" s="370"/>
      <c r="BT56" s="370"/>
      <c r="BU56" s="370"/>
      <c r="BV56" s="370"/>
      <c r="BW56" s="370"/>
      <c r="BX56" s="370"/>
      <c r="BY56" s="370"/>
      <c r="BZ56" s="370"/>
      <c r="CA56" s="370"/>
      <c r="CB56" s="370"/>
      <c r="CC56" s="370"/>
      <c r="CD56" s="370"/>
      <c r="CE56" s="370"/>
    </row>
    <row r="57" spans="1:83" ht="13.5">
      <c r="A57" s="39"/>
      <c r="B57" s="931"/>
      <c r="C57" s="931"/>
      <c r="D57" s="931"/>
      <c r="E57" s="931"/>
      <c r="F57" s="931"/>
      <c r="G57" s="22"/>
      <c r="H57" s="625"/>
      <c r="I57" s="626"/>
      <c r="J57" s="626"/>
      <c r="K57" s="626"/>
      <c r="L57" s="626"/>
      <c r="M57" s="626"/>
      <c r="N57" s="626"/>
      <c r="O57" s="626"/>
      <c r="P57" s="626"/>
      <c r="Q57" s="626"/>
      <c r="R57" s="626"/>
      <c r="S57" s="626"/>
      <c r="T57" s="626"/>
      <c r="U57" s="627"/>
      <c r="V57" s="22"/>
      <c r="W57" s="931"/>
      <c r="X57" s="931"/>
      <c r="Y57" s="931"/>
      <c r="Z57" s="931"/>
      <c r="AA57" s="931"/>
      <c r="AB57" s="22"/>
      <c r="AC57" s="634"/>
      <c r="AD57" s="635"/>
      <c r="AE57" s="635"/>
      <c r="AF57" s="635"/>
      <c r="AG57" s="635"/>
      <c r="AH57" s="635"/>
      <c r="AI57" s="635"/>
      <c r="AJ57" s="635"/>
      <c r="AK57" s="635"/>
      <c r="AL57" s="635"/>
      <c r="AM57" s="635"/>
      <c r="AN57" s="635"/>
      <c r="AO57" s="636"/>
      <c r="AP57" s="22"/>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row>
    <row r="58" spans="1:83" ht="13.5">
      <c r="A58" s="39"/>
      <c r="B58" s="22"/>
      <c r="C58" s="954" t="s">
        <v>124</v>
      </c>
      <c r="D58" s="673"/>
      <c r="E58" s="673"/>
      <c r="F58" s="673"/>
      <c r="G58" s="758"/>
      <c r="H58" s="628" t="str">
        <f>初期入力!E39&amp;""</f>
        <v/>
      </c>
      <c r="I58" s="629"/>
      <c r="J58" s="629"/>
      <c r="K58" s="629"/>
      <c r="L58" s="629"/>
      <c r="M58" s="629"/>
      <c r="N58" s="629"/>
      <c r="O58" s="629"/>
      <c r="P58" s="629"/>
      <c r="Q58" s="629"/>
      <c r="R58" s="629"/>
      <c r="S58" s="629"/>
      <c r="T58" s="629"/>
      <c r="U58" s="630"/>
      <c r="V58" s="22"/>
      <c r="W58" s="22"/>
      <c r="X58" s="954" t="s">
        <v>124</v>
      </c>
      <c r="Y58" s="673"/>
      <c r="Z58" s="673"/>
      <c r="AA58" s="673"/>
      <c r="AB58" s="758"/>
      <c r="AC58" s="628" t="str">
        <f>初期入力!E42&amp;""</f>
        <v/>
      </c>
      <c r="AD58" s="629"/>
      <c r="AE58" s="629"/>
      <c r="AF58" s="629"/>
      <c r="AG58" s="629"/>
      <c r="AH58" s="629"/>
      <c r="AI58" s="629"/>
      <c r="AJ58" s="629"/>
      <c r="AK58" s="629"/>
      <c r="AL58" s="629"/>
      <c r="AM58" s="629"/>
      <c r="AN58" s="629"/>
      <c r="AO58" s="630"/>
      <c r="AP58" s="22"/>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row>
    <row r="59" spans="1:83" ht="13.5">
      <c r="A59" s="39"/>
      <c r="B59" s="22"/>
      <c r="C59" s="759"/>
      <c r="D59" s="674"/>
      <c r="E59" s="674"/>
      <c r="F59" s="674"/>
      <c r="G59" s="760"/>
      <c r="H59" s="634"/>
      <c r="I59" s="635"/>
      <c r="J59" s="635"/>
      <c r="K59" s="635"/>
      <c r="L59" s="635"/>
      <c r="M59" s="635"/>
      <c r="N59" s="635"/>
      <c r="O59" s="635"/>
      <c r="P59" s="635"/>
      <c r="Q59" s="635"/>
      <c r="R59" s="635"/>
      <c r="S59" s="635"/>
      <c r="T59" s="635"/>
      <c r="U59" s="636"/>
      <c r="V59" s="22"/>
      <c r="W59" s="22"/>
      <c r="X59" s="759"/>
      <c r="Y59" s="674"/>
      <c r="Z59" s="674"/>
      <c r="AA59" s="674"/>
      <c r="AB59" s="760"/>
      <c r="AC59" s="634"/>
      <c r="AD59" s="635"/>
      <c r="AE59" s="635"/>
      <c r="AF59" s="635"/>
      <c r="AG59" s="635"/>
      <c r="AH59" s="635"/>
      <c r="AI59" s="635"/>
      <c r="AJ59" s="635"/>
      <c r="AK59" s="635"/>
      <c r="AL59" s="635"/>
      <c r="AM59" s="635"/>
      <c r="AN59" s="635"/>
      <c r="AO59" s="636"/>
      <c r="AP59" s="22"/>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row>
    <row r="60" spans="1:83" ht="13.5">
      <c r="A60" s="39"/>
      <c r="B60" s="22"/>
      <c r="C60" s="960" t="s">
        <v>134</v>
      </c>
      <c r="D60" s="961"/>
      <c r="E60" s="961"/>
      <c r="F60" s="961"/>
      <c r="G60" s="962"/>
      <c r="H60" s="628" t="str">
        <f>初期入力!E40&amp;""</f>
        <v/>
      </c>
      <c r="I60" s="629"/>
      <c r="J60" s="629"/>
      <c r="K60" s="629"/>
      <c r="L60" s="629"/>
      <c r="M60" s="629"/>
      <c r="N60" s="629"/>
      <c r="O60" s="629"/>
      <c r="P60" s="629"/>
      <c r="Q60" s="629"/>
      <c r="R60" s="629"/>
      <c r="S60" s="629"/>
      <c r="T60" s="629"/>
      <c r="U60" s="630"/>
      <c r="V60" s="22"/>
      <c r="W60" s="22"/>
      <c r="X60" s="960" t="s">
        <v>134</v>
      </c>
      <c r="Y60" s="961"/>
      <c r="Z60" s="961"/>
      <c r="AA60" s="961"/>
      <c r="AB60" s="962"/>
      <c r="AC60" s="628" t="str">
        <f>初期入力!E43&amp;""</f>
        <v/>
      </c>
      <c r="AD60" s="629"/>
      <c r="AE60" s="629"/>
      <c r="AF60" s="629"/>
      <c r="AG60" s="629"/>
      <c r="AH60" s="629"/>
      <c r="AI60" s="629"/>
      <c r="AJ60" s="629"/>
      <c r="AK60" s="629"/>
      <c r="AL60" s="629"/>
      <c r="AM60" s="629"/>
      <c r="AN60" s="629"/>
      <c r="AO60" s="630"/>
      <c r="AP60" s="22"/>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row>
    <row r="61" spans="1:83" ht="13.5">
      <c r="A61" s="346"/>
      <c r="B61" s="347"/>
      <c r="C61" s="963"/>
      <c r="D61" s="964"/>
      <c r="E61" s="964"/>
      <c r="F61" s="964"/>
      <c r="G61" s="965"/>
      <c r="H61" s="634"/>
      <c r="I61" s="635"/>
      <c r="J61" s="635"/>
      <c r="K61" s="635"/>
      <c r="L61" s="635"/>
      <c r="M61" s="635"/>
      <c r="N61" s="635"/>
      <c r="O61" s="635"/>
      <c r="P61" s="635"/>
      <c r="Q61" s="635"/>
      <c r="R61" s="635"/>
      <c r="S61" s="635"/>
      <c r="T61" s="635"/>
      <c r="U61" s="636"/>
      <c r="V61" s="346"/>
      <c r="W61" s="347"/>
      <c r="X61" s="963"/>
      <c r="Y61" s="964"/>
      <c r="Z61" s="964"/>
      <c r="AA61" s="964"/>
      <c r="AB61" s="965"/>
      <c r="AC61" s="634"/>
      <c r="AD61" s="635"/>
      <c r="AE61" s="635"/>
      <c r="AF61" s="635"/>
      <c r="AG61" s="635"/>
      <c r="AH61" s="635"/>
      <c r="AI61" s="635"/>
      <c r="AJ61" s="635"/>
      <c r="AK61" s="635"/>
      <c r="AL61" s="635"/>
      <c r="AM61" s="635"/>
      <c r="AN61" s="635"/>
      <c r="AO61" s="636"/>
      <c r="AP61" s="22"/>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370"/>
      <c r="BY61" s="370"/>
      <c r="BZ61" s="370"/>
      <c r="CA61" s="370"/>
      <c r="CB61" s="370"/>
      <c r="CC61" s="370"/>
      <c r="CD61" s="370"/>
      <c r="CE61" s="370"/>
    </row>
    <row r="62" spans="1:83" ht="13.5">
      <c r="A62" s="215"/>
      <c r="B62" s="22"/>
      <c r="C62" s="369"/>
      <c r="D62" s="369"/>
      <c r="E62" s="369"/>
      <c r="F62" s="369"/>
      <c r="G62" s="369"/>
      <c r="H62" s="22"/>
      <c r="I62" s="22"/>
      <c r="J62" s="22"/>
      <c r="K62" s="22"/>
      <c r="L62" s="22"/>
      <c r="M62" s="22"/>
      <c r="N62" s="22"/>
      <c r="O62" s="22"/>
      <c r="P62" s="22"/>
      <c r="Q62" s="22"/>
      <c r="R62" s="22"/>
      <c r="S62" s="22"/>
      <c r="T62" s="22"/>
      <c r="U62" s="22"/>
      <c r="V62" s="22"/>
      <c r="W62" s="22"/>
      <c r="X62" s="369"/>
      <c r="Y62" s="369"/>
      <c r="Z62" s="369"/>
      <c r="AA62" s="369"/>
      <c r="AB62" s="369"/>
      <c r="AC62" s="22"/>
      <c r="AD62" s="22"/>
      <c r="AE62" s="22"/>
      <c r="AF62" s="22"/>
      <c r="AG62" s="22"/>
      <c r="AH62" s="22"/>
      <c r="AI62" s="22"/>
      <c r="AJ62" s="22"/>
      <c r="AK62" s="22"/>
      <c r="AL62" s="22"/>
      <c r="AM62" s="22"/>
      <c r="AN62" s="22"/>
      <c r="AO62" s="22"/>
      <c r="AP62" s="22"/>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row>
    <row r="63" spans="1:83" ht="14.25" customHeight="1">
      <c r="A63" s="578" t="s">
        <v>1057</v>
      </c>
      <c r="B63" s="579"/>
      <c r="C63" s="579"/>
      <c r="D63" s="579"/>
      <c r="E63" s="579"/>
      <c r="F63" s="579"/>
      <c r="G63" s="579"/>
      <c r="H63" s="580"/>
      <c r="I63" s="628" t="str">
        <f>初期入力!E28&amp;""</f>
        <v/>
      </c>
      <c r="J63" s="629"/>
      <c r="K63" s="629"/>
      <c r="L63" s="629"/>
      <c r="M63" s="629"/>
      <c r="N63" s="629"/>
      <c r="O63" s="630"/>
      <c r="P63" s="578" t="s">
        <v>135</v>
      </c>
      <c r="Q63" s="579"/>
      <c r="R63" s="579"/>
      <c r="S63" s="579"/>
      <c r="T63" s="579"/>
      <c r="U63" s="579"/>
      <c r="V63" s="580"/>
      <c r="W63" s="628" t="str">
        <f>初期入力!E29&amp;""</f>
        <v/>
      </c>
      <c r="X63" s="629"/>
      <c r="Y63" s="629"/>
      <c r="Z63" s="629"/>
      <c r="AA63" s="629"/>
      <c r="AB63" s="629"/>
      <c r="AC63" s="630"/>
      <c r="AD63" s="578" t="s">
        <v>129</v>
      </c>
      <c r="AE63" s="579"/>
      <c r="AF63" s="579"/>
      <c r="AG63" s="579"/>
      <c r="AH63" s="579"/>
      <c r="AI63" s="580"/>
      <c r="AJ63" s="628" t="str">
        <f>初期入力!E30&amp;""</f>
        <v/>
      </c>
      <c r="AK63" s="629"/>
      <c r="AL63" s="629"/>
      <c r="AM63" s="629"/>
      <c r="AN63" s="629"/>
      <c r="AO63" s="630"/>
      <c r="AP63" s="370"/>
      <c r="AQ63" s="370"/>
      <c r="AR63" s="370"/>
      <c r="AS63" s="370"/>
      <c r="AT63" s="370"/>
      <c r="AU63" s="370"/>
      <c r="AV63" s="370"/>
      <c r="AW63" s="370"/>
      <c r="AX63" s="370"/>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c r="BW63" s="370"/>
      <c r="BX63" s="370"/>
      <c r="BY63" s="370"/>
      <c r="BZ63" s="370"/>
      <c r="CA63" s="370"/>
      <c r="CB63" s="370"/>
      <c r="CC63" s="370"/>
      <c r="CD63" s="370"/>
      <c r="CE63" s="370"/>
    </row>
    <row r="64" spans="1:83" ht="14.25" customHeight="1">
      <c r="A64" s="616"/>
      <c r="B64" s="617"/>
      <c r="C64" s="617"/>
      <c r="D64" s="617"/>
      <c r="E64" s="617"/>
      <c r="F64" s="617"/>
      <c r="G64" s="617"/>
      <c r="H64" s="618"/>
      <c r="I64" s="631"/>
      <c r="J64" s="632"/>
      <c r="K64" s="632"/>
      <c r="L64" s="632"/>
      <c r="M64" s="632"/>
      <c r="N64" s="632"/>
      <c r="O64" s="633"/>
      <c r="P64" s="616"/>
      <c r="Q64" s="617"/>
      <c r="R64" s="617"/>
      <c r="S64" s="617"/>
      <c r="T64" s="617"/>
      <c r="U64" s="617"/>
      <c r="V64" s="618"/>
      <c r="W64" s="631"/>
      <c r="X64" s="632"/>
      <c r="Y64" s="632"/>
      <c r="Z64" s="632"/>
      <c r="AA64" s="632"/>
      <c r="AB64" s="632"/>
      <c r="AC64" s="633"/>
      <c r="AD64" s="616"/>
      <c r="AE64" s="617"/>
      <c r="AF64" s="617"/>
      <c r="AG64" s="617"/>
      <c r="AH64" s="617"/>
      <c r="AI64" s="618"/>
      <c r="AJ64" s="631"/>
      <c r="AK64" s="632"/>
      <c r="AL64" s="632"/>
      <c r="AM64" s="632"/>
      <c r="AN64" s="632"/>
      <c r="AO64" s="633"/>
      <c r="AP64" s="370"/>
      <c r="AQ64" s="370"/>
      <c r="AR64" s="370"/>
      <c r="AS64" s="370"/>
      <c r="AT64" s="370"/>
      <c r="AU64" s="370"/>
      <c r="AV64" s="370"/>
      <c r="AW64" s="370"/>
      <c r="AX64" s="370"/>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c r="BW64" s="370"/>
      <c r="BX64" s="370"/>
      <c r="BY64" s="370"/>
      <c r="BZ64" s="370"/>
      <c r="CA64" s="370"/>
      <c r="CB64" s="370"/>
      <c r="CC64" s="370"/>
      <c r="CD64" s="370"/>
      <c r="CE64" s="370"/>
    </row>
    <row r="65" spans="1:83" ht="14.25" customHeight="1">
      <c r="A65" s="581"/>
      <c r="B65" s="582"/>
      <c r="C65" s="582"/>
      <c r="D65" s="582"/>
      <c r="E65" s="582"/>
      <c r="F65" s="582"/>
      <c r="G65" s="582"/>
      <c r="H65" s="583"/>
      <c r="I65" s="634"/>
      <c r="J65" s="635"/>
      <c r="K65" s="635"/>
      <c r="L65" s="635"/>
      <c r="M65" s="635"/>
      <c r="N65" s="635"/>
      <c r="O65" s="636"/>
      <c r="P65" s="581"/>
      <c r="Q65" s="582"/>
      <c r="R65" s="582"/>
      <c r="S65" s="582"/>
      <c r="T65" s="582"/>
      <c r="U65" s="582"/>
      <c r="V65" s="583"/>
      <c r="W65" s="634"/>
      <c r="X65" s="635"/>
      <c r="Y65" s="635"/>
      <c r="Z65" s="635"/>
      <c r="AA65" s="635"/>
      <c r="AB65" s="635"/>
      <c r="AC65" s="636"/>
      <c r="AD65" s="581"/>
      <c r="AE65" s="582"/>
      <c r="AF65" s="582"/>
      <c r="AG65" s="582"/>
      <c r="AH65" s="582"/>
      <c r="AI65" s="583"/>
      <c r="AJ65" s="634"/>
      <c r="AK65" s="635"/>
      <c r="AL65" s="635"/>
      <c r="AM65" s="635"/>
      <c r="AN65" s="635"/>
      <c r="AO65" s="636"/>
      <c r="AP65" s="370"/>
      <c r="AQ65" s="370"/>
      <c r="AR65" s="370"/>
      <c r="AS65" s="370"/>
      <c r="AT65" s="370"/>
      <c r="AU65" s="370"/>
      <c r="AV65" s="370"/>
      <c r="AW65" s="370"/>
      <c r="AX65" s="370"/>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c r="BW65" s="1033"/>
      <c r="BX65" s="1033"/>
      <c r="BY65" s="1033"/>
      <c r="BZ65" s="1033"/>
      <c r="CA65" s="1033"/>
      <c r="CB65" s="1033"/>
      <c r="CC65" s="1033"/>
      <c r="CD65" s="1033"/>
      <c r="CE65" s="1033"/>
    </row>
  </sheetData>
  <sheetProtection sheet="1" formatCells="0" formatColumns="0" formatRows="0" insertColumns="0" insertRows="0" deleteColumns="0" deleteRows="0"/>
  <mergeCells count="196">
    <mergeCell ref="BZ47:CE49"/>
    <mergeCell ref="AX25:BC28"/>
    <mergeCell ref="H34:M37"/>
    <mergeCell ref="AB14:AD15"/>
    <mergeCell ref="AE40:AJ41"/>
    <mergeCell ref="I20:AO20"/>
    <mergeCell ref="H27:H28"/>
    <mergeCell ref="B48:F49"/>
    <mergeCell ref="H48:U49"/>
    <mergeCell ref="W48:AA49"/>
    <mergeCell ref="B34:F43"/>
    <mergeCell ref="I19:AO19"/>
    <mergeCell ref="B17:F19"/>
    <mergeCell ref="B20:F22"/>
    <mergeCell ref="BV20:CE21"/>
    <mergeCell ref="BV22:CE23"/>
    <mergeCell ref="BQ22:BQ23"/>
    <mergeCell ref="BH20:BK21"/>
    <mergeCell ref="BU22:BU23"/>
    <mergeCell ref="BR20:BT21"/>
    <mergeCell ref="BR22:BT23"/>
    <mergeCell ref="BH22:BK23"/>
    <mergeCell ref="BU20:BU21"/>
    <mergeCell ref="BD20:BG21"/>
    <mergeCell ref="B6:I6"/>
    <mergeCell ref="BW65:CE65"/>
    <mergeCell ref="BD22:BG23"/>
    <mergeCell ref="AX22:BC23"/>
    <mergeCell ref="AK40:AO41"/>
    <mergeCell ref="K25:U25"/>
    <mergeCell ref="N42:Q43"/>
    <mergeCell ref="AE42:AJ43"/>
    <mergeCell ref="R42:X43"/>
    <mergeCell ref="Y42:AD43"/>
    <mergeCell ref="N36:W37"/>
    <mergeCell ref="N29:AB30"/>
    <mergeCell ref="AC29:AO30"/>
    <mergeCell ref="AC31:AO32"/>
    <mergeCell ref="K22:N22"/>
    <mergeCell ref="AK38:AO39"/>
    <mergeCell ref="BL22:BO23"/>
    <mergeCell ref="I29:L30"/>
    <mergeCell ref="I27:L28"/>
    <mergeCell ref="N27:AB28"/>
    <mergeCell ref="AC27:AO28"/>
    <mergeCell ref="AX29:BC32"/>
    <mergeCell ref="BD27:BM28"/>
    <mergeCell ref="B10:F15"/>
    <mergeCell ref="H10:Q11"/>
    <mergeCell ref="A1:J1"/>
    <mergeCell ref="AR8:AV10"/>
    <mergeCell ref="AY11:CE11"/>
    <mergeCell ref="AZ13:CE13"/>
    <mergeCell ref="H14:M15"/>
    <mergeCell ref="N14:Q15"/>
    <mergeCell ref="Z14:AA15"/>
    <mergeCell ref="A3:AO4"/>
    <mergeCell ref="AQ3:CE4"/>
    <mergeCell ref="AR5:AV7"/>
    <mergeCell ref="BM5:BQ7"/>
    <mergeCell ref="BS5:CE7"/>
    <mergeCell ref="H12:M13"/>
    <mergeCell ref="N12:Q13"/>
    <mergeCell ref="AB12:AD13"/>
    <mergeCell ref="AR14:AV16"/>
    <mergeCell ref="AF14:AO15"/>
    <mergeCell ref="Z12:AA13"/>
    <mergeCell ref="BA16:BK16"/>
    <mergeCell ref="BM14:BQ16"/>
    <mergeCell ref="BS14:CE16"/>
    <mergeCell ref="BA14:BK14"/>
    <mergeCell ref="AX5:BK6"/>
    <mergeCell ref="AX20:BC21"/>
    <mergeCell ref="K23:U23"/>
    <mergeCell ref="AR18:AV23"/>
    <mergeCell ref="AX18:BG19"/>
    <mergeCell ref="BH18:BU19"/>
    <mergeCell ref="B23:F25"/>
    <mergeCell ref="W23:AA25"/>
    <mergeCell ref="AC23:AO25"/>
    <mergeCell ref="AR25:AV32"/>
    <mergeCell ref="BN25:BV26"/>
    <mergeCell ref="B27:F32"/>
    <mergeCell ref="I31:L32"/>
    <mergeCell ref="BV18:CE19"/>
    <mergeCell ref="BL20:BO21"/>
    <mergeCell ref="BW25:CE26"/>
    <mergeCell ref="BQ20:BQ21"/>
    <mergeCell ref="P22:AO22"/>
    <mergeCell ref="N31:AB32"/>
    <mergeCell ref="BN27:BV28"/>
    <mergeCell ref="BK29:BR30"/>
    <mergeCell ref="BS29:BY30"/>
    <mergeCell ref="BS31:BY32"/>
    <mergeCell ref="BD31:BJ32"/>
    <mergeCell ref="BZ31:CE32"/>
    <mergeCell ref="BW27:CE28"/>
    <mergeCell ref="BZ29:CE30"/>
    <mergeCell ref="BK31:BR32"/>
    <mergeCell ref="BN44:BT45"/>
    <mergeCell ref="BU44:CE45"/>
    <mergeCell ref="BC38:BJ39"/>
    <mergeCell ref="BL36:BT37"/>
    <mergeCell ref="BU36:CE37"/>
    <mergeCell ref="AS40:AY41"/>
    <mergeCell ref="BN42:BT43"/>
    <mergeCell ref="AZ34:BJ35"/>
    <mergeCell ref="BL34:BT35"/>
    <mergeCell ref="BU38:CE39"/>
    <mergeCell ref="AZ38:BB39"/>
    <mergeCell ref="AQ38:AY39"/>
    <mergeCell ref="BU34:CE35"/>
    <mergeCell ref="R40:X41"/>
    <mergeCell ref="Y40:AD41"/>
    <mergeCell ref="AS36:AY37"/>
    <mergeCell ref="AE38:AJ39"/>
    <mergeCell ref="N34:W35"/>
    <mergeCell ref="X34:AF35"/>
    <mergeCell ref="AG34:AO35"/>
    <mergeCell ref="X36:AF37"/>
    <mergeCell ref="AG36:AO37"/>
    <mergeCell ref="N38:Q39"/>
    <mergeCell ref="R38:X39"/>
    <mergeCell ref="Y38:AD39"/>
    <mergeCell ref="AF1:AO1"/>
    <mergeCell ref="C58:G59"/>
    <mergeCell ref="B52:F53"/>
    <mergeCell ref="W52:AA53"/>
    <mergeCell ref="AC52:AO53"/>
    <mergeCell ref="B56:F57"/>
    <mergeCell ref="H50:U51"/>
    <mergeCell ref="W50:AA51"/>
    <mergeCell ref="AC50:AO51"/>
    <mergeCell ref="B50:F51"/>
    <mergeCell ref="R14:U15"/>
    <mergeCell ref="V14:X15"/>
    <mergeCell ref="J6:AO6"/>
    <mergeCell ref="J8:AO8"/>
    <mergeCell ref="B54:F55"/>
    <mergeCell ref="W54:AA55"/>
    <mergeCell ref="H54:U55"/>
    <mergeCell ref="AC54:AO55"/>
    <mergeCell ref="B8:I8"/>
    <mergeCell ref="AE12:AE13"/>
    <mergeCell ref="R12:U13"/>
    <mergeCell ref="V12:X13"/>
    <mergeCell ref="AE14:AE15"/>
    <mergeCell ref="I17:AO17"/>
    <mergeCell ref="BD8:CE8"/>
    <mergeCell ref="BQ10:CE10"/>
    <mergeCell ref="AF12:AO13"/>
    <mergeCell ref="AY8:BC8"/>
    <mergeCell ref="R10:AE11"/>
    <mergeCell ref="AF10:AO11"/>
    <mergeCell ref="AR11:AV13"/>
    <mergeCell ref="A63:H65"/>
    <mergeCell ref="I63:O65"/>
    <mergeCell ref="P63:V65"/>
    <mergeCell ref="W63:AC65"/>
    <mergeCell ref="AD63:AI65"/>
    <mergeCell ref="AJ63:AO65"/>
    <mergeCell ref="AZ36:BJ37"/>
    <mergeCell ref="BD25:BM26"/>
    <mergeCell ref="BL38:BT39"/>
    <mergeCell ref="AQ34:AY35"/>
    <mergeCell ref="C60:G61"/>
    <mergeCell ref="B45:F46"/>
    <mergeCell ref="H60:U61"/>
    <mergeCell ref="X60:AB61"/>
    <mergeCell ref="BM47:BS49"/>
    <mergeCell ref="H52:J53"/>
    <mergeCell ref="K52:U53"/>
    <mergeCell ref="AX7:BK7"/>
    <mergeCell ref="BD29:BJ30"/>
    <mergeCell ref="AC60:AO61"/>
    <mergeCell ref="H56:U57"/>
    <mergeCell ref="W56:AA57"/>
    <mergeCell ref="AC56:AO57"/>
    <mergeCell ref="AK42:AO43"/>
    <mergeCell ref="H45:U46"/>
    <mergeCell ref="BF47:BL49"/>
    <mergeCell ref="W45:AA46"/>
    <mergeCell ref="AC45:AO46"/>
    <mergeCell ref="H38:M43"/>
    <mergeCell ref="AZ40:BJ41"/>
    <mergeCell ref="BL40:BT41"/>
    <mergeCell ref="BT47:BY49"/>
    <mergeCell ref="BU40:CE41"/>
    <mergeCell ref="BU42:CE43"/>
    <mergeCell ref="AC48:AO49"/>
    <mergeCell ref="N40:Q41"/>
    <mergeCell ref="AQ47:AX49"/>
    <mergeCell ref="AY47:BE49"/>
    <mergeCell ref="H58:U59"/>
    <mergeCell ref="X58:AB59"/>
    <mergeCell ref="AC58:AO59"/>
  </mergeCells>
  <phoneticPr fontId="10"/>
  <printOptions horizontalCentered="1" verticalCentered="1"/>
  <pageMargins left="0.74803149606299213" right="0.74803149606299213" top="0.55118110236220474" bottom="0.55118110236220474" header="0.31496062992125984" footer="0.31496062992125984"/>
  <pageSetup paperSize="8" scale="91"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DG50"/>
  <sheetViews>
    <sheetView zoomScale="85" zoomScaleNormal="85" workbookViewId="0">
      <selection sqref="A1:K1"/>
    </sheetView>
  </sheetViews>
  <sheetFormatPr defaultColWidth="2.5703125" defaultRowHeight="13.5"/>
  <cols>
    <col min="1" max="3" width="1.42578125" style="145" customWidth="1"/>
    <col min="4" max="26" width="2.5703125" style="145"/>
    <col min="27" max="27" width="4.140625" style="145" customWidth="1"/>
    <col min="28" max="28" width="3.5703125" style="145" customWidth="1"/>
    <col min="29" max="32" width="2.42578125" style="145" customWidth="1"/>
    <col min="33" max="33" width="3.140625" style="145" customWidth="1"/>
    <col min="34" max="34" width="2.42578125" style="145" customWidth="1"/>
    <col min="35" max="35" width="3" style="145" customWidth="1"/>
    <col min="36" max="38" width="3.7109375" style="145" customWidth="1"/>
    <col min="39" max="39" width="3.28515625" style="145" customWidth="1"/>
    <col min="40" max="40" width="3.7109375" style="145" customWidth="1"/>
    <col min="41" max="41" width="3.140625" style="145" customWidth="1"/>
    <col min="42" max="43" width="3.7109375" style="145" customWidth="1"/>
    <col min="44" max="44" width="2.5703125" style="145"/>
    <col min="45" max="45" width="3.5703125" style="145" customWidth="1"/>
    <col min="46" max="52" width="2.42578125" style="145" customWidth="1"/>
    <col min="53" max="60" width="3.7109375" style="145" customWidth="1"/>
    <col min="61" max="61" width="2.5703125" style="145"/>
    <col min="62" max="62" width="3.5703125" style="145" customWidth="1"/>
    <col min="63" max="69" width="2.42578125" style="145" customWidth="1"/>
    <col min="70" max="77" width="3.7109375" style="145" customWidth="1"/>
    <col min="78" max="78" width="2.5703125" style="145"/>
    <col min="79" max="79" width="3.5703125" style="145" customWidth="1"/>
    <col min="80" max="86" width="2.42578125" style="145" customWidth="1"/>
    <col min="87" max="94" width="3.7109375" style="145" customWidth="1"/>
    <col min="95" max="95" width="2.5703125" style="145"/>
    <col min="96" max="96" width="3.5703125" style="145" customWidth="1"/>
    <col min="97" max="103" width="2.42578125" style="145" customWidth="1"/>
    <col min="104" max="111" width="3.7109375" style="145" customWidth="1"/>
    <col min="112" max="16384" width="2.5703125" style="145"/>
  </cols>
  <sheetData>
    <row r="1" spans="1:111" ht="21" customHeight="1">
      <c r="A1" s="1078" t="s">
        <v>445</v>
      </c>
      <c r="B1" s="1079"/>
      <c r="C1" s="1079"/>
      <c r="D1" s="1079"/>
      <c r="E1" s="1079"/>
      <c r="F1" s="1079"/>
      <c r="G1" s="1079"/>
      <c r="H1" s="1079"/>
      <c r="I1" s="1079"/>
      <c r="J1" s="1079"/>
      <c r="K1" s="1080"/>
      <c r="L1" s="1081" t="s">
        <v>437</v>
      </c>
      <c r="M1" s="1081"/>
      <c r="N1" s="1081"/>
      <c r="O1" s="1081"/>
      <c r="P1" s="1081"/>
      <c r="Q1" s="1081"/>
      <c r="R1" s="1081"/>
      <c r="S1" s="1081"/>
      <c r="T1" s="1081"/>
      <c r="U1" s="1081"/>
      <c r="V1" s="1081"/>
      <c r="W1" s="1081"/>
      <c r="X1" s="1081"/>
      <c r="Y1" s="1081"/>
      <c r="Z1" s="1081"/>
      <c r="AA1" s="1081"/>
      <c r="AB1" s="1081"/>
      <c r="AC1" s="1081"/>
      <c r="AD1" s="1081"/>
      <c r="AE1" s="1081"/>
      <c r="AF1" s="1081"/>
      <c r="AG1" s="1081"/>
      <c r="AH1" s="1081"/>
      <c r="AI1" s="1081"/>
      <c r="AJ1" s="1081"/>
      <c r="AK1" s="1081"/>
      <c r="AL1" s="1081"/>
      <c r="AM1" s="1081"/>
      <c r="AN1" s="1081"/>
      <c r="AO1" s="1081"/>
      <c r="AP1" s="1081"/>
      <c r="AQ1" s="1081"/>
      <c r="AR1" s="1081"/>
      <c r="AS1" s="1081"/>
      <c r="AT1" s="1081"/>
      <c r="AU1" s="1081"/>
      <c r="AV1" s="1081"/>
      <c r="AW1" s="1081"/>
      <c r="AX1" s="1081"/>
      <c r="AY1" s="1081"/>
      <c r="AZ1" s="1081"/>
      <c r="BA1" s="1081"/>
      <c r="BB1" s="1081"/>
      <c r="BC1" s="1081"/>
      <c r="BD1" s="1081"/>
      <c r="BE1" s="1081"/>
      <c r="BF1" s="1081"/>
      <c r="BG1" s="1081"/>
      <c r="BH1" s="1081"/>
      <c r="BI1" s="1081"/>
      <c r="BJ1" s="1081"/>
      <c r="BK1" s="1081"/>
      <c r="BL1" s="1081"/>
      <c r="BM1" s="1081"/>
      <c r="BN1" s="1081"/>
      <c r="BO1" s="1081"/>
      <c r="BP1" s="1081"/>
      <c r="BQ1" s="1081"/>
      <c r="BR1" s="1081"/>
      <c r="BS1" s="1081"/>
      <c r="BT1" s="1081"/>
      <c r="BU1" s="1081"/>
      <c r="BV1" s="1081"/>
      <c r="BW1" s="1081"/>
      <c r="BX1" s="1081"/>
      <c r="BY1" s="1081"/>
      <c r="BZ1" s="1081"/>
      <c r="CA1" s="1081"/>
      <c r="CB1" s="1081"/>
      <c r="CC1" s="1081"/>
      <c r="CD1" s="1081"/>
      <c r="CE1" s="1081"/>
      <c r="CF1" s="1081"/>
      <c r="CG1" s="1081"/>
      <c r="CH1" s="1081"/>
      <c r="CI1" s="1081"/>
      <c r="CJ1" s="1081"/>
      <c r="CK1" s="1081"/>
      <c r="CL1" s="1081"/>
      <c r="CM1" s="1081"/>
      <c r="CN1" s="1081"/>
      <c r="CO1" s="1081"/>
      <c r="CP1" s="1081"/>
      <c r="CQ1" s="1081"/>
      <c r="CR1" s="1081"/>
      <c r="CS1" s="1081"/>
      <c r="CT1" s="1081"/>
      <c r="CU1" s="1081"/>
      <c r="CV1" s="1081"/>
      <c r="CW1" s="1081"/>
      <c r="CX1" s="1081"/>
      <c r="CY1" s="1081"/>
      <c r="CZ1" s="134"/>
      <c r="DA1" s="134"/>
      <c r="DB1" s="134"/>
      <c r="DC1" s="134"/>
      <c r="DD1" s="134"/>
      <c r="DE1" s="134"/>
      <c r="DF1" s="134"/>
      <c r="DG1" s="134"/>
    </row>
    <row r="2" spans="1:111" s="146" customFormat="1" ht="30" customHeight="1">
      <c r="A2" s="135"/>
      <c r="B2" s="135"/>
      <c r="C2" s="135"/>
      <c r="D2" s="135"/>
      <c r="E2" s="135"/>
      <c r="F2" s="135"/>
      <c r="G2" s="135"/>
      <c r="H2" s="135"/>
      <c r="I2" s="135"/>
      <c r="J2" s="135"/>
      <c r="K2" s="136"/>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1081"/>
      <c r="BK2" s="1081"/>
      <c r="BL2" s="1081"/>
      <c r="BM2" s="1081"/>
      <c r="BN2" s="1081"/>
      <c r="BO2" s="1081"/>
      <c r="BP2" s="1081"/>
      <c r="BQ2" s="1081"/>
      <c r="BR2" s="1081"/>
      <c r="BS2" s="1081"/>
      <c r="BT2" s="1081"/>
      <c r="BU2" s="1081"/>
      <c r="BV2" s="1081"/>
      <c r="BW2" s="1081"/>
      <c r="BX2" s="1081"/>
      <c r="BY2" s="1081"/>
      <c r="BZ2" s="1081"/>
      <c r="CA2" s="1081"/>
      <c r="CB2" s="1081"/>
      <c r="CC2" s="1081"/>
      <c r="CD2" s="1081"/>
      <c r="CE2" s="1081"/>
      <c r="CF2" s="1081"/>
      <c r="CG2" s="1081"/>
      <c r="CH2" s="1081"/>
      <c r="CI2" s="1081"/>
      <c r="CJ2" s="1081"/>
      <c r="CK2" s="1081"/>
      <c r="CL2" s="1081"/>
      <c r="CM2" s="1081"/>
      <c r="CN2" s="1081"/>
      <c r="CO2" s="1081"/>
      <c r="CP2" s="1081"/>
      <c r="CQ2" s="1081"/>
      <c r="CR2" s="1081"/>
      <c r="CS2" s="1081"/>
      <c r="CT2" s="1081"/>
      <c r="CU2" s="1081"/>
      <c r="CV2" s="1081"/>
      <c r="CW2" s="1081"/>
      <c r="CX2" s="1081"/>
      <c r="CY2" s="1081"/>
      <c r="CZ2" s="136"/>
      <c r="DA2" s="136"/>
      <c r="DB2" s="136"/>
      <c r="DC2" s="136"/>
      <c r="DD2" s="136"/>
      <c r="DE2" s="136"/>
      <c r="DF2" s="136"/>
      <c r="DG2" s="136"/>
    </row>
    <row r="3" spans="1:111" ht="24.95" customHeight="1">
      <c r="A3" s="1077" t="s">
        <v>479</v>
      </c>
      <c r="B3" s="1077"/>
      <c r="C3" s="1077"/>
      <c r="D3" s="1092"/>
      <c r="E3" s="1092"/>
      <c r="F3" s="1092"/>
      <c r="G3" s="1092"/>
      <c r="H3" s="1093" t="str">
        <f>初期入力!B5&amp;""</f>
        <v/>
      </c>
      <c r="I3" s="1093"/>
      <c r="J3" s="1093"/>
      <c r="K3" s="1093"/>
      <c r="L3" s="1093"/>
      <c r="M3" s="1093"/>
      <c r="N3" s="1093"/>
      <c r="O3" s="1093"/>
      <c r="P3" s="1093"/>
      <c r="Q3" s="1093"/>
      <c r="R3" s="1093"/>
      <c r="S3" s="1093"/>
      <c r="T3" s="1093"/>
      <c r="U3" s="1093"/>
      <c r="V3" s="1093"/>
      <c r="W3" s="1093"/>
      <c r="X3" s="1093"/>
      <c r="Y3" s="1093"/>
      <c r="Z3" s="132"/>
      <c r="AA3" s="132"/>
      <c r="AB3" s="1077" t="s">
        <v>1041</v>
      </c>
      <c r="AC3" s="1077"/>
      <c r="AD3" s="1077"/>
      <c r="AE3" s="1077"/>
      <c r="AF3" s="1077"/>
      <c r="AG3" s="1094" t="s">
        <v>438</v>
      </c>
      <c r="AH3" s="1094"/>
      <c r="AI3" s="1095" t="str">
        <f>IF(初期入力!E50="","",初期入力!E50)</f>
        <v/>
      </c>
      <c r="AJ3" s="1095"/>
      <c r="AK3" s="1095"/>
      <c r="AL3" s="1095"/>
      <c r="AM3" s="1095"/>
      <c r="AN3" s="1095"/>
      <c r="AO3" s="1095"/>
      <c r="AP3" s="1095"/>
      <c r="AQ3" s="1095"/>
      <c r="AR3" s="134"/>
      <c r="AS3" s="1097"/>
      <c r="AT3" s="1097"/>
      <c r="AU3" s="1097"/>
      <c r="AV3" s="1097"/>
      <c r="AW3" s="1097"/>
      <c r="AX3" s="1097"/>
      <c r="AY3" s="1097"/>
      <c r="AZ3" s="1096"/>
      <c r="BA3" s="1096"/>
      <c r="BB3" s="1096"/>
      <c r="BC3" s="1096"/>
      <c r="BD3" s="1096"/>
      <c r="BE3" s="1096"/>
      <c r="BF3" s="1096"/>
      <c r="BG3" s="1096"/>
      <c r="BH3" s="1096"/>
      <c r="BI3" s="134"/>
      <c r="BJ3" s="1097"/>
      <c r="BK3" s="1097"/>
      <c r="BL3" s="1097"/>
      <c r="BM3" s="1097"/>
      <c r="BN3" s="1097"/>
      <c r="BO3" s="1097"/>
      <c r="BP3" s="1097"/>
      <c r="BQ3" s="1096"/>
      <c r="BR3" s="1096"/>
      <c r="BS3" s="1096"/>
      <c r="BT3" s="1096"/>
      <c r="BU3" s="1096"/>
      <c r="BV3" s="1096"/>
      <c r="BW3" s="1096"/>
      <c r="BX3" s="1096"/>
      <c r="BY3" s="1096"/>
      <c r="BZ3" s="134"/>
      <c r="CA3" s="1097"/>
      <c r="CB3" s="1097"/>
      <c r="CC3" s="1097"/>
      <c r="CD3" s="1097"/>
      <c r="CE3" s="1097"/>
      <c r="CF3" s="1097"/>
      <c r="CG3" s="1097"/>
      <c r="CH3" s="1096"/>
      <c r="CI3" s="1096"/>
      <c r="CJ3" s="1096"/>
      <c r="CK3" s="1096"/>
      <c r="CL3" s="1096"/>
      <c r="CM3" s="1096"/>
      <c r="CN3" s="1096"/>
      <c r="CO3" s="1096"/>
      <c r="CP3" s="1096"/>
      <c r="CQ3" s="134"/>
      <c r="CR3" s="1097"/>
      <c r="CS3" s="1097"/>
      <c r="CT3" s="1097"/>
      <c r="CU3" s="1097"/>
      <c r="CV3" s="1097"/>
      <c r="CW3" s="1097"/>
      <c r="CX3" s="1097"/>
      <c r="CY3" s="1096"/>
      <c r="CZ3" s="1096"/>
      <c r="DA3" s="1096"/>
      <c r="DB3" s="1096"/>
      <c r="DC3" s="1096"/>
      <c r="DD3" s="1096"/>
      <c r="DE3" s="1096"/>
      <c r="DF3" s="1096"/>
      <c r="DG3" s="1096"/>
    </row>
    <row r="4" spans="1:111" ht="24.95" customHeight="1">
      <c r="A4" s="1077" t="s">
        <v>480</v>
      </c>
      <c r="B4" s="1077"/>
      <c r="C4" s="1077"/>
      <c r="D4" s="1092"/>
      <c r="E4" s="1092"/>
      <c r="F4" s="1092"/>
      <c r="G4" s="1092"/>
      <c r="H4" s="1093" t="str">
        <f>初期入力!B1&amp;""</f>
        <v>現場</v>
      </c>
      <c r="I4" s="1093"/>
      <c r="J4" s="1093"/>
      <c r="K4" s="1093"/>
      <c r="L4" s="1093"/>
      <c r="M4" s="1093"/>
      <c r="N4" s="1093"/>
      <c r="O4" s="1093"/>
      <c r="P4" s="1093"/>
      <c r="Q4" s="1093"/>
      <c r="R4" s="1093"/>
      <c r="S4" s="1093"/>
      <c r="T4" s="1093"/>
      <c r="U4" s="1093"/>
      <c r="V4" s="1093"/>
      <c r="W4" s="1093"/>
      <c r="X4" s="1093"/>
      <c r="Y4" s="1093"/>
      <c r="Z4" s="132"/>
      <c r="AA4" s="132"/>
      <c r="AB4" s="1077"/>
      <c r="AC4" s="1077"/>
      <c r="AD4" s="1077"/>
      <c r="AE4" s="1077"/>
      <c r="AF4" s="1077"/>
      <c r="AG4" s="1094" t="s">
        <v>439</v>
      </c>
      <c r="AH4" s="1094"/>
      <c r="AI4" s="1095" t="str">
        <f>IF(初期入力!E51="","",初期入力!E51)</f>
        <v/>
      </c>
      <c r="AJ4" s="1095"/>
      <c r="AK4" s="1095"/>
      <c r="AL4" s="1095"/>
      <c r="AM4" s="1095"/>
      <c r="AN4" s="1095"/>
      <c r="AO4" s="1095"/>
      <c r="AP4" s="1095"/>
      <c r="AQ4" s="1095"/>
      <c r="AR4" s="134"/>
      <c r="AS4" s="1097"/>
      <c r="AT4" s="1097"/>
      <c r="AU4" s="1097"/>
      <c r="AV4" s="1097"/>
      <c r="AW4" s="1097"/>
      <c r="AX4" s="1097"/>
      <c r="AY4" s="1097"/>
      <c r="AZ4" s="1096"/>
      <c r="BA4" s="1096"/>
      <c r="BB4" s="1096"/>
      <c r="BC4" s="1096"/>
      <c r="BD4" s="1096"/>
      <c r="BE4" s="1096"/>
      <c r="BF4" s="1096"/>
      <c r="BG4" s="1096"/>
      <c r="BH4" s="1096"/>
      <c r="BI4" s="134"/>
      <c r="BJ4" s="1097"/>
      <c r="BK4" s="1097"/>
      <c r="BL4" s="1097"/>
      <c r="BM4" s="1097"/>
      <c r="BN4" s="1097"/>
      <c r="BO4" s="1097"/>
      <c r="BP4" s="1097"/>
      <c r="BQ4" s="1096"/>
      <c r="BR4" s="1096"/>
      <c r="BS4" s="1096"/>
      <c r="BT4" s="1096"/>
      <c r="BU4" s="1096"/>
      <c r="BV4" s="1096"/>
      <c r="BW4" s="1096"/>
      <c r="BX4" s="1096"/>
      <c r="BY4" s="1096"/>
      <c r="BZ4" s="134"/>
      <c r="CA4" s="1097"/>
      <c r="CB4" s="1097"/>
      <c r="CC4" s="1097"/>
      <c r="CD4" s="1097"/>
      <c r="CE4" s="1097"/>
      <c r="CF4" s="1097"/>
      <c r="CG4" s="1097"/>
      <c r="CH4" s="1096"/>
      <c r="CI4" s="1096"/>
      <c r="CJ4" s="1096"/>
      <c r="CK4" s="1096"/>
      <c r="CL4" s="1096"/>
      <c r="CM4" s="1096"/>
      <c r="CN4" s="1096"/>
      <c r="CO4" s="1096"/>
      <c r="CP4" s="1096"/>
      <c r="CQ4" s="134"/>
      <c r="CR4" s="1097"/>
      <c r="CS4" s="1097"/>
      <c r="CT4" s="1097"/>
      <c r="CU4" s="1097"/>
      <c r="CV4" s="1097"/>
      <c r="CW4" s="1097"/>
      <c r="CX4" s="1097"/>
      <c r="CY4" s="1096"/>
      <c r="CZ4" s="1096"/>
      <c r="DA4" s="1096"/>
      <c r="DB4" s="1096"/>
      <c r="DC4" s="1096"/>
      <c r="DD4" s="1096"/>
      <c r="DE4" s="1096"/>
      <c r="DF4" s="1096"/>
      <c r="DG4" s="1096"/>
    </row>
    <row r="5" spans="1:111" ht="15"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4"/>
      <c r="AS5" s="137"/>
      <c r="AT5" s="137"/>
      <c r="AU5" s="137"/>
      <c r="AV5" s="137"/>
      <c r="AW5" s="137"/>
      <c r="AX5" s="137"/>
      <c r="AY5" s="137"/>
      <c r="AZ5" s="137"/>
      <c r="BA5" s="137"/>
      <c r="BB5" s="137"/>
      <c r="BC5" s="137"/>
      <c r="BD5" s="137"/>
      <c r="BE5" s="137"/>
      <c r="BF5" s="137"/>
      <c r="BG5" s="137"/>
      <c r="BH5" s="137"/>
      <c r="BI5" s="134"/>
      <c r="BJ5" s="137"/>
      <c r="BK5" s="137"/>
      <c r="BL5" s="137"/>
      <c r="BM5" s="137"/>
      <c r="BN5" s="137"/>
      <c r="BO5" s="137"/>
      <c r="BP5" s="137"/>
      <c r="BQ5" s="137"/>
      <c r="BR5" s="137"/>
      <c r="BS5" s="137"/>
      <c r="BT5" s="137"/>
      <c r="BU5" s="137"/>
      <c r="BV5" s="137"/>
      <c r="BW5" s="137"/>
      <c r="BX5" s="137"/>
      <c r="BY5" s="137"/>
      <c r="BZ5" s="134"/>
      <c r="CA5" s="137"/>
      <c r="CB5" s="137"/>
      <c r="CC5" s="137"/>
      <c r="CD5" s="137"/>
      <c r="CE5" s="137"/>
      <c r="CF5" s="137"/>
      <c r="CG5" s="137"/>
      <c r="CH5" s="137"/>
      <c r="CI5" s="137"/>
      <c r="CJ5" s="137"/>
      <c r="CK5" s="137"/>
      <c r="CL5" s="137"/>
      <c r="CM5" s="137"/>
      <c r="CN5" s="137"/>
      <c r="CO5" s="137"/>
      <c r="CP5" s="137"/>
      <c r="CQ5" s="134"/>
      <c r="CR5" s="137"/>
      <c r="CS5" s="137"/>
      <c r="CT5" s="137"/>
      <c r="CU5" s="137"/>
      <c r="CV5" s="137"/>
      <c r="CW5" s="137"/>
      <c r="CX5" s="137"/>
      <c r="CY5" s="137"/>
      <c r="CZ5" s="137"/>
      <c r="DA5" s="137"/>
      <c r="DB5" s="137"/>
      <c r="DC5" s="137"/>
      <c r="DD5" s="137"/>
      <c r="DE5" s="137"/>
      <c r="DF5" s="137"/>
      <c r="DG5" s="137"/>
    </row>
    <row r="6" spans="1:111" ht="24.95" customHeight="1">
      <c r="A6" s="1088" t="s">
        <v>1151</v>
      </c>
      <c r="B6" s="1089"/>
      <c r="C6" s="1089"/>
      <c r="D6" s="1089"/>
      <c r="E6" s="1089"/>
      <c r="F6" s="1089"/>
      <c r="G6" s="1090"/>
      <c r="H6" s="1082" t="str">
        <f>初期入力!E5&amp;""</f>
        <v>沼田工業株式会社</v>
      </c>
      <c r="I6" s="1083"/>
      <c r="J6" s="1083"/>
      <c r="K6" s="1083"/>
      <c r="L6" s="1083"/>
      <c r="M6" s="1083"/>
      <c r="N6" s="1083"/>
      <c r="O6" s="1084"/>
      <c r="P6" s="138"/>
      <c r="Q6" s="138"/>
      <c r="R6" s="138"/>
      <c r="S6" s="138"/>
      <c r="T6" s="138"/>
      <c r="U6" s="138"/>
      <c r="V6" s="132"/>
      <c r="W6" s="132"/>
      <c r="X6" s="132"/>
      <c r="Y6" s="132"/>
      <c r="Z6" s="132"/>
      <c r="AA6" s="137"/>
      <c r="AB6" s="1052"/>
      <c r="AC6" s="1061" t="s">
        <v>1092</v>
      </c>
      <c r="AD6" s="1061"/>
      <c r="AE6" s="1061"/>
      <c r="AF6" s="1061"/>
      <c r="AG6" s="1061"/>
      <c r="AH6" s="1061"/>
      <c r="AI6" s="1061"/>
      <c r="AJ6" s="1057"/>
      <c r="AK6" s="1057"/>
      <c r="AL6" s="1057"/>
      <c r="AM6" s="1057"/>
      <c r="AN6" s="1057"/>
      <c r="AO6" s="1057"/>
      <c r="AP6" s="1057"/>
      <c r="AQ6" s="1057"/>
      <c r="AR6" s="395"/>
      <c r="AS6" s="1052"/>
      <c r="AT6" s="1061" t="s">
        <v>1092</v>
      </c>
      <c r="AU6" s="1061"/>
      <c r="AV6" s="1061"/>
      <c r="AW6" s="1061"/>
      <c r="AX6" s="1061"/>
      <c r="AY6" s="1061"/>
      <c r="AZ6" s="1061"/>
      <c r="BA6" s="1057"/>
      <c r="BB6" s="1057"/>
      <c r="BC6" s="1057"/>
      <c r="BD6" s="1057"/>
      <c r="BE6" s="1057"/>
      <c r="BF6" s="1057"/>
      <c r="BG6" s="1057"/>
      <c r="BH6" s="1057"/>
      <c r="BI6" s="395"/>
      <c r="BJ6" s="1052"/>
      <c r="BK6" s="1061" t="s">
        <v>1092</v>
      </c>
      <c r="BL6" s="1061"/>
      <c r="BM6" s="1061"/>
      <c r="BN6" s="1061"/>
      <c r="BO6" s="1061"/>
      <c r="BP6" s="1061"/>
      <c r="BQ6" s="1061"/>
      <c r="BR6" s="1057"/>
      <c r="BS6" s="1057"/>
      <c r="BT6" s="1057"/>
      <c r="BU6" s="1057"/>
      <c r="BV6" s="1057"/>
      <c r="BW6" s="1057"/>
      <c r="BX6" s="1057"/>
      <c r="BY6" s="1057"/>
      <c r="BZ6" s="395"/>
      <c r="CA6" s="1052"/>
      <c r="CB6" s="1061" t="s">
        <v>1092</v>
      </c>
      <c r="CC6" s="1061"/>
      <c r="CD6" s="1061"/>
      <c r="CE6" s="1061"/>
      <c r="CF6" s="1061"/>
      <c r="CG6" s="1061"/>
      <c r="CH6" s="1061"/>
      <c r="CI6" s="1057"/>
      <c r="CJ6" s="1057"/>
      <c r="CK6" s="1057"/>
      <c r="CL6" s="1057"/>
      <c r="CM6" s="1057"/>
      <c r="CN6" s="1057"/>
      <c r="CO6" s="1057"/>
      <c r="CP6" s="1057"/>
      <c r="CQ6" s="395"/>
      <c r="CR6" s="1052"/>
      <c r="CS6" s="1061" t="s">
        <v>1092</v>
      </c>
      <c r="CT6" s="1061"/>
      <c r="CU6" s="1061"/>
      <c r="CV6" s="1061"/>
      <c r="CW6" s="1061"/>
      <c r="CX6" s="1061"/>
      <c r="CY6" s="1061"/>
      <c r="CZ6" s="1057"/>
      <c r="DA6" s="1057"/>
      <c r="DB6" s="1057"/>
      <c r="DC6" s="1057"/>
      <c r="DD6" s="1057"/>
      <c r="DE6" s="1057"/>
      <c r="DF6" s="1057"/>
      <c r="DG6" s="1057"/>
    </row>
    <row r="7" spans="1:111" ht="24.95" customHeight="1">
      <c r="A7" s="1088" t="s">
        <v>1152</v>
      </c>
      <c r="B7" s="1089"/>
      <c r="C7" s="1089"/>
      <c r="D7" s="1089"/>
      <c r="E7" s="1089"/>
      <c r="F7" s="1089"/>
      <c r="G7" s="1090"/>
      <c r="H7" s="1085" t="str">
        <f>初期入力!E6&amp;""</f>
        <v/>
      </c>
      <c r="I7" s="1086"/>
      <c r="J7" s="1086"/>
      <c r="K7" s="1086"/>
      <c r="L7" s="1086"/>
      <c r="M7" s="1086"/>
      <c r="N7" s="1086"/>
      <c r="O7" s="1087"/>
      <c r="P7" s="138"/>
      <c r="Q7" s="138"/>
      <c r="R7" s="138"/>
      <c r="S7" s="138"/>
      <c r="T7" s="138"/>
      <c r="U7" s="138"/>
      <c r="V7" s="132"/>
      <c r="W7" s="132"/>
      <c r="X7" s="132"/>
      <c r="Y7" s="132"/>
      <c r="Z7" s="132"/>
      <c r="AA7" s="137"/>
      <c r="AB7" s="1053"/>
      <c r="AC7" s="1061" t="s">
        <v>1035</v>
      </c>
      <c r="AD7" s="1061"/>
      <c r="AE7" s="1061"/>
      <c r="AF7" s="1061"/>
      <c r="AG7" s="1061"/>
      <c r="AH7" s="1061"/>
      <c r="AI7" s="1061"/>
      <c r="AJ7" s="1057"/>
      <c r="AK7" s="1057"/>
      <c r="AL7" s="1057"/>
      <c r="AM7" s="1057"/>
      <c r="AN7" s="1057"/>
      <c r="AO7" s="1057"/>
      <c r="AP7" s="1057"/>
      <c r="AQ7" s="1057"/>
      <c r="AR7" s="395"/>
      <c r="AS7" s="1053"/>
      <c r="AT7" s="1061" t="s">
        <v>1035</v>
      </c>
      <c r="AU7" s="1061"/>
      <c r="AV7" s="1061"/>
      <c r="AW7" s="1061"/>
      <c r="AX7" s="1061"/>
      <c r="AY7" s="1061"/>
      <c r="AZ7" s="1061"/>
      <c r="BA7" s="1057"/>
      <c r="BB7" s="1057"/>
      <c r="BC7" s="1057"/>
      <c r="BD7" s="1057"/>
      <c r="BE7" s="1057"/>
      <c r="BF7" s="1057"/>
      <c r="BG7" s="1057"/>
      <c r="BH7" s="1057"/>
      <c r="BI7" s="395"/>
      <c r="BJ7" s="1053"/>
      <c r="BK7" s="1061" t="s">
        <v>1035</v>
      </c>
      <c r="BL7" s="1061"/>
      <c r="BM7" s="1061"/>
      <c r="BN7" s="1061"/>
      <c r="BO7" s="1061"/>
      <c r="BP7" s="1061"/>
      <c r="BQ7" s="1061"/>
      <c r="BR7" s="1057"/>
      <c r="BS7" s="1057"/>
      <c r="BT7" s="1057"/>
      <c r="BU7" s="1057"/>
      <c r="BV7" s="1057"/>
      <c r="BW7" s="1057"/>
      <c r="BX7" s="1057"/>
      <c r="BY7" s="1057"/>
      <c r="BZ7" s="395"/>
      <c r="CA7" s="1053"/>
      <c r="CB7" s="1061" t="s">
        <v>1035</v>
      </c>
      <c r="CC7" s="1061"/>
      <c r="CD7" s="1061"/>
      <c r="CE7" s="1061"/>
      <c r="CF7" s="1061"/>
      <c r="CG7" s="1061"/>
      <c r="CH7" s="1061"/>
      <c r="CI7" s="1057"/>
      <c r="CJ7" s="1057"/>
      <c r="CK7" s="1057"/>
      <c r="CL7" s="1057"/>
      <c r="CM7" s="1057"/>
      <c r="CN7" s="1057"/>
      <c r="CO7" s="1057"/>
      <c r="CP7" s="1057"/>
      <c r="CQ7" s="395"/>
      <c r="CR7" s="1053"/>
      <c r="CS7" s="1061" t="s">
        <v>1035</v>
      </c>
      <c r="CT7" s="1061"/>
      <c r="CU7" s="1061"/>
      <c r="CV7" s="1061"/>
      <c r="CW7" s="1061"/>
      <c r="CX7" s="1061"/>
      <c r="CY7" s="1061"/>
      <c r="CZ7" s="1057"/>
      <c r="DA7" s="1057"/>
      <c r="DB7" s="1057"/>
      <c r="DC7" s="1057"/>
      <c r="DD7" s="1057"/>
      <c r="DE7" s="1057"/>
      <c r="DF7" s="1057"/>
      <c r="DG7" s="1057"/>
    </row>
    <row r="8" spans="1:111" ht="24.95" customHeight="1">
      <c r="A8" s="1088" t="s">
        <v>1042</v>
      </c>
      <c r="B8" s="1089"/>
      <c r="C8" s="1089"/>
      <c r="D8" s="1089"/>
      <c r="E8" s="1089"/>
      <c r="F8" s="1089"/>
      <c r="G8" s="1090"/>
      <c r="H8" s="1085" t="str">
        <f>初期入力!E31&amp;""</f>
        <v/>
      </c>
      <c r="I8" s="1086"/>
      <c r="J8" s="1086"/>
      <c r="K8" s="1086"/>
      <c r="L8" s="1086"/>
      <c r="M8" s="1086"/>
      <c r="N8" s="1086"/>
      <c r="O8" s="1087"/>
      <c r="P8" s="138"/>
      <c r="Q8" s="138"/>
      <c r="R8" s="138"/>
      <c r="S8" s="138"/>
      <c r="T8" s="138"/>
      <c r="U8" s="138"/>
      <c r="V8" s="132"/>
      <c r="W8" s="132"/>
      <c r="X8" s="132"/>
      <c r="Y8" s="132"/>
      <c r="Z8" s="132"/>
      <c r="AA8" s="137"/>
      <c r="AB8" s="1053"/>
      <c r="AC8" s="1061" t="s">
        <v>1093</v>
      </c>
      <c r="AD8" s="1061"/>
      <c r="AE8" s="1061"/>
      <c r="AF8" s="1061"/>
      <c r="AG8" s="1061"/>
      <c r="AH8" s="1061"/>
      <c r="AI8" s="1061"/>
      <c r="AJ8" s="1057"/>
      <c r="AK8" s="1057"/>
      <c r="AL8" s="1057"/>
      <c r="AM8" s="1057"/>
      <c r="AN8" s="1057"/>
      <c r="AO8" s="1057"/>
      <c r="AP8" s="1057"/>
      <c r="AQ8" s="1057"/>
      <c r="AR8" s="395"/>
      <c r="AS8" s="1053"/>
      <c r="AT8" s="1061" t="s">
        <v>1093</v>
      </c>
      <c r="AU8" s="1061"/>
      <c r="AV8" s="1061"/>
      <c r="AW8" s="1061"/>
      <c r="AX8" s="1061"/>
      <c r="AY8" s="1061"/>
      <c r="AZ8" s="1061"/>
      <c r="BA8" s="1057"/>
      <c r="BB8" s="1057"/>
      <c r="BC8" s="1057"/>
      <c r="BD8" s="1057"/>
      <c r="BE8" s="1057"/>
      <c r="BF8" s="1057"/>
      <c r="BG8" s="1057"/>
      <c r="BH8" s="1057"/>
      <c r="BI8" s="395"/>
      <c r="BJ8" s="1053"/>
      <c r="BK8" s="1061" t="s">
        <v>1093</v>
      </c>
      <c r="BL8" s="1061"/>
      <c r="BM8" s="1061"/>
      <c r="BN8" s="1061"/>
      <c r="BO8" s="1061"/>
      <c r="BP8" s="1061"/>
      <c r="BQ8" s="1061"/>
      <c r="BR8" s="1057"/>
      <c r="BS8" s="1057"/>
      <c r="BT8" s="1057"/>
      <c r="BU8" s="1057"/>
      <c r="BV8" s="1057"/>
      <c r="BW8" s="1057"/>
      <c r="BX8" s="1057"/>
      <c r="BY8" s="1057"/>
      <c r="BZ8" s="395"/>
      <c r="CA8" s="1053"/>
      <c r="CB8" s="1061" t="s">
        <v>1093</v>
      </c>
      <c r="CC8" s="1061"/>
      <c r="CD8" s="1061"/>
      <c r="CE8" s="1061"/>
      <c r="CF8" s="1061"/>
      <c r="CG8" s="1061"/>
      <c r="CH8" s="1061"/>
      <c r="CI8" s="1057"/>
      <c r="CJ8" s="1057"/>
      <c r="CK8" s="1057"/>
      <c r="CL8" s="1057"/>
      <c r="CM8" s="1057"/>
      <c r="CN8" s="1057"/>
      <c r="CO8" s="1057"/>
      <c r="CP8" s="1057"/>
      <c r="CQ8" s="395"/>
      <c r="CR8" s="1053"/>
      <c r="CS8" s="1061" t="s">
        <v>1093</v>
      </c>
      <c r="CT8" s="1061"/>
      <c r="CU8" s="1061"/>
      <c r="CV8" s="1061"/>
      <c r="CW8" s="1061"/>
      <c r="CX8" s="1061"/>
      <c r="CY8" s="1061"/>
      <c r="CZ8" s="1057"/>
      <c r="DA8" s="1057"/>
      <c r="DB8" s="1057"/>
      <c r="DC8" s="1057"/>
      <c r="DD8" s="1057"/>
      <c r="DE8" s="1057"/>
      <c r="DF8" s="1057"/>
      <c r="DG8" s="1057"/>
    </row>
    <row r="9" spans="1:111" ht="24.95" customHeight="1">
      <c r="A9" s="1091" t="s">
        <v>1153</v>
      </c>
      <c r="B9" s="1089"/>
      <c r="C9" s="1089"/>
      <c r="D9" s="1089"/>
      <c r="E9" s="1089"/>
      <c r="F9" s="1089"/>
      <c r="G9" s="1090"/>
      <c r="H9" s="1085" t="str">
        <f>初期入力!E44&amp;""</f>
        <v/>
      </c>
      <c r="I9" s="1086"/>
      <c r="J9" s="1086"/>
      <c r="K9" s="1086"/>
      <c r="L9" s="1086"/>
      <c r="M9" s="1086"/>
      <c r="N9" s="1086"/>
      <c r="O9" s="1087"/>
      <c r="P9" s="138"/>
      <c r="Q9" s="138"/>
      <c r="R9" s="138"/>
      <c r="S9" s="138"/>
      <c r="T9" s="138"/>
      <c r="U9" s="138"/>
      <c r="V9" s="132"/>
      <c r="W9" s="132"/>
      <c r="X9" s="132"/>
      <c r="Y9" s="132"/>
      <c r="Z9" s="132"/>
      <c r="AA9" s="284"/>
      <c r="AB9" s="1053"/>
      <c r="AC9" s="1061" t="s">
        <v>1094</v>
      </c>
      <c r="AD9" s="1061"/>
      <c r="AE9" s="1061"/>
      <c r="AF9" s="1061"/>
      <c r="AG9" s="1061"/>
      <c r="AH9" s="1061"/>
      <c r="AI9" s="1061"/>
      <c r="AJ9" s="1054"/>
      <c r="AK9" s="1055"/>
      <c r="AL9" s="1055"/>
      <c r="AM9" s="1055"/>
      <c r="AN9" s="1055"/>
      <c r="AO9" s="1055"/>
      <c r="AP9" s="1055"/>
      <c r="AQ9" s="1056"/>
      <c r="AR9" s="395"/>
      <c r="AS9" s="1053"/>
      <c r="AT9" s="1061" t="s">
        <v>1094</v>
      </c>
      <c r="AU9" s="1061"/>
      <c r="AV9" s="1061"/>
      <c r="AW9" s="1061"/>
      <c r="AX9" s="1061"/>
      <c r="AY9" s="1061"/>
      <c r="AZ9" s="1061"/>
      <c r="BA9" s="1054"/>
      <c r="BB9" s="1055"/>
      <c r="BC9" s="1055"/>
      <c r="BD9" s="1055"/>
      <c r="BE9" s="1055"/>
      <c r="BF9" s="1055"/>
      <c r="BG9" s="1055"/>
      <c r="BH9" s="1056"/>
      <c r="BI9" s="395"/>
      <c r="BJ9" s="1053"/>
      <c r="BK9" s="1061" t="s">
        <v>1094</v>
      </c>
      <c r="BL9" s="1061"/>
      <c r="BM9" s="1061"/>
      <c r="BN9" s="1061"/>
      <c r="BO9" s="1061"/>
      <c r="BP9" s="1061"/>
      <c r="BQ9" s="1061"/>
      <c r="BR9" s="1054"/>
      <c r="BS9" s="1055"/>
      <c r="BT9" s="1055"/>
      <c r="BU9" s="1055"/>
      <c r="BV9" s="1055"/>
      <c r="BW9" s="1055"/>
      <c r="BX9" s="1055"/>
      <c r="BY9" s="1056"/>
      <c r="BZ9" s="395"/>
      <c r="CA9" s="1053"/>
      <c r="CB9" s="1061" t="s">
        <v>1094</v>
      </c>
      <c r="CC9" s="1061"/>
      <c r="CD9" s="1061"/>
      <c r="CE9" s="1061"/>
      <c r="CF9" s="1061"/>
      <c r="CG9" s="1061"/>
      <c r="CH9" s="1061"/>
      <c r="CI9" s="1054"/>
      <c r="CJ9" s="1055"/>
      <c r="CK9" s="1055"/>
      <c r="CL9" s="1055"/>
      <c r="CM9" s="1055"/>
      <c r="CN9" s="1055"/>
      <c r="CO9" s="1055"/>
      <c r="CP9" s="1056"/>
      <c r="CQ9" s="395"/>
      <c r="CR9" s="1053"/>
      <c r="CS9" s="1061" t="s">
        <v>1094</v>
      </c>
      <c r="CT9" s="1061"/>
      <c r="CU9" s="1061"/>
      <c r="CV9" s="1061"/>
      <c r="CW9" s="1061"/>
      <c r="CX9" s="1061"/>
      <c r="CY9" s="1061"/>
      <c r="CZ9" s="1054"/>
      <c r="DA9" s="1055"/>
      <c r="DB9" s="1055"/>
      <c r="DC9" s="1055"/>
      <c r="DD9" s="1055"/>
      <c r="DE9" s="1055"/>
      <c r="DF9" s="1055"/>
      <c r="DG9" s="1056"/>
    </row>
    <row r="10" spans="1:111" ht="24.95" customHeight="1">
      <c r="A10" s="1098" t="s">
        <v>1154</v>
      </c>
      <c r="B10" s="1099"/>
      <c r="C10" s="1099"/>
      <c r="D10" s="1099"/>
      <c r="E10" s="1099"/>
      <c r="F10" s="1099"/>
      <c r="G10" s="1100"/>
      <c r="H10" s="1085" t="str">
        <f>初期入力!E47&amp;""</f>
        <v/>
      </c>
      <c r="I10" s="1086"/>
      <c r="J10" s="1086"/>
      <c r="K10" s="1086"/>
      <c r="L10" s="1086"/>
      <c r="M10" s="1086"/>
      <c r="N10" s="1086"/>
      <c r="O10" s="1087"/>
      <c r="P10" s="138"/>
      <c r="Q10" s="138"/>
      <c r="R10" s="138"/>
      <c r="S10" s="138"/>
      <c r="T10" s="138"/>
      <c r="U10" s="138"/>
      <c r="V10" s="132"/>
      <c r="W10" s="132"/>
      <c r="X10" s="132"/>
      <c r="Y10" s="132"/>
      <c r="Z10" s="133"/>
      <c r="AA10" s="137"/>
      <c r="AB10" s="1053"/>
      <c r="AC10" s="1043" t="s">
        <v>276</v>
      </c>
      <c r="AD10" s="1044"/>
      <c r="AE10" s="1044"/>
      <c r="AF10" s="1044"/>
      <c r="AG10" s="1044"/>
      <c r="AH10" s="1044"/>
      <c r="AI10" s="1045"/>
      <c r="AJ10" s="1054"/>
      <c r="AK10" s="1055"/>
      <c r="AL10" s="1055"/>
      <c r="AM10" s="1055"/>
      <c r="AN10" s="1055"/>
      <c r="AO10" s="1055"/>
      <c r="AP10" s="1055"/>
      <c r="AQ10" s="1056"/>
      <c r="AR10" s="395"/>
      <c r="AS10" s="1053"/>
      <c r="AT10" s="1043" t="s">
        <v>276</v>
      </c>
      <c r="AU10" s="1044"/>
      <c r="AV10" s="1044"/>
      <c r="AW10" s="1044"/>
      <c r="AX10" s="1044"/>
      <c r="AY10" s="1044"/>
      <c r="AZ10" s="1045"/>
      <c r="BA10" s="1054"/>
      <c r="BB10" s="1055"/>
      <c r="BC10" s="1055"/>
      <c r="BD10" s="1055"/>
      <c r="BE10" s="1055"/>
      <c r="BF10" s="1055"/>
      <c r="BG10" s="1055"/>
      <c r="BH10" s="1056"/>
      <c r="BI10" s="395"/>
      <c r="BJ10" s="1053"/>
      <c r="BK10" s="1043" t="s">
        <v>276</v>
      </c>
      <c r="BL10" s="1044"/>
      <c r="BM10" s="1044"/>
      <c r="BN10" s="1044"/>
      <c r="BO10" s="1044"/>
      <c r="BP10" s="1044"/>
      <c r="BQ10" s="1045"/>
      <c r="BR10" s="1054"/>
      <c r="BS10" s="1055"/>
      <c r="BT10" s="1055"/>
      <c r="BU10" s="1055"/>
      <c r="BV10" s="1055"/>
      <c r="BW10" s="1055"/>
      <c r="BX10" s="1055"/>
      <c r="BY10" s="1056"/>
      <c r="BZ10" s="395"/>
      <c r="CA10" s="1053"/>
      <c r="CB10" s="1043" t="s">
        <v>276</v>
      </c>
      <c r="CC10" s="1044"/>
      <c r="CD10" s="1044"/>
      <c r="CE10" s="1044"/>
      <c r="CF10" s="1044"/>
      <c r="CG10" s="1044"/>
      <c r="CH10" s="1045"/>
      <c r="CI10" s="1054"/>
      <c r="CJ10" s="1055"/>
      <c r="CK10" s="1055"/>
      <c r="CL10" s="1055"/>
      <c r="CM10" s="1055"/>
      <c r="CN10" s="1055"/>
      <c r="CO10" s="1055"/>
      <c r="CP10" s="1056"/>
      <c r="CQ10" s="395"/>
      <c r="CR10" s="1053"/>
      <c r="CS10" s="1043" t="s">
        <v>276</v>
      </c>
      <c r="CT10" s="1044"/>
      <c r="CU10" s="1044"/>
      <c r="CV10" s="1044"/>
      <c r="CW10" s="1044"/>
      <c r="CX10" s="1044"/>
      <c r="CY10" s="1045"/>
      <c r="CZ10" s="1054"/>
      <c r="DA10" s="1055"/>
      <c r="DB10" s="1055"/>
      <c r="DC10" s="1055"/>
      <c r="DD10" s="1055"/>
      <c r="DE10" s="1055"/>
      <c r="DF10" s="1055"/>
      <c r="DG10" s="1056"/>
    </row>
    <row r="11" spans="1:111" ht="24.95" customHeight="1">
      <c r="A11" s="1098" t="s">
        <v>125</v>
      </c>
      <c r="B11" s="1099"/>
      <c r="C11" s="1099"/>
      <c r="D11" s="1099"/>
      <c r="E11" s="1099"/>
      <c r="F11" s="1099"/>
      <c r="G11" s="1100"/>
      <c r="H11" s="1085" t="str">
        <f>初期入力!E38&amp;""</f>
        <v/>
      </c>
      <c r="I11" s="1086"/>
      <c r="J11" s="1086"/>
      <c r="K11" s="1086"/>
      <c r="L11" s="1086"/>
      <c r="M11" s="1086"/>
      <c r="N11" s="1086"/>
      <c r="O11" s="1087"/>
      <c r="P11" s="138"/>
      <c r="Q11" s="138"/>
      <c r="R11" s="138"/>
      <c r="S11" s="138"/>
      <c r="T11" s="138"/>
      <c r="U11" s="138"/>
      <c r="V11" s="132"/>
      <c r="W11" s="132"/>
      <c r="X11" s="132"/>
      <c r="Y11" s="132"/>
      <c r="Z11" s="133"/>
      <c r="AA11" s="137"/>
      <c r="AB11" s="1053"/>
      <c r="AC11" s="1062" t="s">
        <v>1036</v>
      </c>
      <c r="AD11" s="1062"/>
      <c r="AE11" s="1062"/>
      <c r="AF11" s="1062"/>
      <c r="AG11" s="1062"/>
      <c r="AH11" s="1062"/>
      <c r="AI11" s="1062"/>
      <c r="AJ11" s="1054"/>
      <c r="AK11" s="1055"/>
      <c r="AL11" s="1055"/>
      <c r="AM11" s="1055"/>
      <c r="AN11" s="1055"/>
      <c r="AO11" s="1055"/>
      <c r="AP11" s="1055"/>
      <c r="AQ11" s="1056"/>
      <c r="AR11" s="395"/>
      <c r="AS11" s="1053"/>
      <c r="AT11" s="1062" t="s">
        <v>1036</v>
      </c>
      <c r="AU11" s="1062"/>
      <c r="AV11" s="1062"/>
      <c r="AW11" s="1062"/>
      <c r="AX11" s="1062"/>
      <c r="AY11" s="1062"/>
      <c r="AZ11" s="1062"/>
      <c r="BA11" s="1054"/>
      <c r="BB11" s="1055"/>
      <c r="BC11" s="1055"/>
      <c r="BD11" s="1055"/>
      <c r="BE11" s="1055"/>
      <c r="BF11" s="1055"/>
      <c r="BG11" s="1055"/>
      <c r="BH11" s="1056"/>
      <c r="BI11" s="395"/>
      <c r="BJ11" s="1053"/>
      <c r="BK11" s="1062" t="s">
        <v>1036</v>
      </c>
      <c r="BL11" s="1062"/>
      <c r="BM11" s="1062"/>
      <c r="BN11" s="1062"/>
      <c r="BO11" s="1062"/>
      <c r="BP11" s="1062"/>
      <c r="BQ11" s="1062"/>
      <c r="BR11" s="1054"/>
      <c r="BS11" s="1055"/>
      <c r="BT11" s="1055"/>
      <c r="BU11" s="1055"/>
      <c r="BV11" s="1055"/>
      <c r="BW11" s="1055"/>
      <c r="BX11" s="1055"/>
      <c r="BY11" s="1056"/>
      <c r="BZ11" s="395"/>
      <c r="CA11" s="1053"/>
      <c r="CB11" s="1062" t="s">
        <v>1036</v>
      </c>
      <c r="CC11" s="1062"/>
      <c r="CD11" s="1062"/>
      <c r="CE11" s="1062"/>
      <c r="CF11" s="1062"/>
      <c r="CG11" s="1062"/>
      <c r="CH11" s="1062"/>
      <c r="CI11" s="1054"/>
      <c r="CJ11" s="1055"/>
      <c r="CK11" s="1055"/>
      <c r="CL11" s="1055"/>
      <c r="CM11" s="1055"/>
      <c r="CN11" s="1055"/>
      <c r="CO11" s="1055"/>
      <c r="CP11" s="1056"/>
      <c r="CQ11" s="395"/>
      <c r="CR11" s="1053"/>
      <c r="CS11" s="1062" t="s">
        <v>1036</v>
      </c>
      <c r="CT11" s="1062"/>
      <c r="CU11" s="1062"/>
      <c r="CV11" s="1062"/>
      <c r="CW11" s="1062"/>
      <c r="CX11" s="1062"/>
      <c r="CY11" s="1062"/>
      <c r="CZ11" s="1054"/>
      <c r="DA11" s="1055"/>
      <c r="DB11" s="1055"/>
      <c r="DC11" s="1055"/>
      <c r="DD11" s="1055"/>
      <c r="DE11" s="1055"/>
      <c r="DF11" s="1055"/>
      <c r="DG11" s="1056"/>
    </row>
    <row r="12" spans="1:111" ht="24.95" customHeight="1">
      <c r="A12" s="462"/>
      <c r="B12" s="1088" t="s">
        <v>126</v>
      </c>
      <c r="C12" s="1089"/>
      <c r="D12" s="1089"/>
      <c r="E12" s="1089"/>
      <c r="F12" s="1089"/>
      <c r="G12" s="1090"/>
      <c r="H12" s="1085" t="str">
        <f>初期入力!E40&amp;""</f>
        <v/>
      </c>
      <c r="I12" s="1086"/>
      <c r="J12" s="1086"/>
      <c r="K12" s="1086"/>
      <c r="L12" s="1086"/>
      <c r="M12" s="1086"/>
      <c r="N12" s="1086"/>
      <c r="O12" s="1087"/>
      <c r="P12" s="138"/>
      <c r="Q12" s="138"/>
      <c r="R12" s="138"/>
      <c r="S12" s="138"/>
      <c r="T12" s="138"/>
      <c r="U12" s="138"/>
      <c r="V12" s="132"/>
      <c r="W12" s="132"/>
      <c r="X12" s="132"/>
      <c r="Y12" s="132"/>
      <c r="Z12" s="133"/>
      <c r="AA12" s="137"/>
      <c r="AB12" s="1053"/>
      <c r="AC12" s="461"/>
      <c r="AD12" s="1058" t="s">
        <v>1095</v>
      </c>
      <c r="AE12" s="1059"/>
      <c r="AF12" s="1059"/>
      <c r="AG12" s="1059"/>
      <c r="AH12" s="1059"/>
      <c r="AI12" s="1060"/>
      <c r="AJ12" s="1054"/>
      <c r="AK12" s="1055"/>
      <c r="AL12" s="1055"/>
      <c r="AM12" s="1055"/>
      <c r="AN12" s="1055"/>
      <c r="AO12" s="1055"/>
      <c r="AP12" s="1055"/>
      <c r="AQ12" s="1056"/>
      <c r="AR12" s="396"/>
      <c r="AS12" s="1053"/>
      <c r="AT12" s="461"/>
      <c r="AU12" s="1058" t="s">
        <v>1095</v>
      </c>
      <c r="AV12" s="1059"/>
      <c r="AW12" s="1059"/>
      <c r="AX12" s="1059"/>
      <c r="AY12" s="1059"/>
      <c r="AZ12" s="1060"/>
      <c r="BA12" s="1054"/>
      <c r="BB12" s="1055"/>
      <c r="BC12" s="1055"/>
      <c r="BD12" s="1055"/>
      <c r="BE12" s="1055"/>
      <c r="BF12" s="1055"/>
      <c r="BG12" s="1055"/>
      <c r="BH12" s="1056"/>
      <c r="BI12" s="396"/>
      <c r="BJ12" s="1053"/>
      <c r="BK12" s="461"/>
      <c r="BL12" s="1058" t="s">
        <v>1095</v>
      </c>
      <c r="BM12" s="1059"/>
      <c r="BN12" s="1059"/>
      <c r="BO12" s="1059"/>
      <c r="BP12" s="1059"/>
      <c r="BQ12" s="1060"/>
      <c r="BR12" s="1054"/>
      <c r="BS12" s="1055"/>
      <c r="BT12" s="1055"/>
      <c r="BU12" s="1055"/>
      <c r="BV12" s="1055"/>
      <c r="BW12" s="1055"/>
      <c r="BX12" s="1055"/>
      <c r="BY12" s="1056"/>
      <c r="BZ12" s="396"/>
      <c r="CA12" s="1053"/>
      <c r="CB12" s="461"/>
      <c r="CC12" s="1058" t="s">
        <v>1095</v>
      </c>
      <c r="CD12" s="1059"/>
      <c r="CE12" s="1059"/>
      <c r="CF12" s="1059"/>
      <c r="CG12" s="1059"/>
      <c r="CH12" s="1060"/>
      <c r="CI12" s="1054"/>
      <c r="CJ12" s="1055"/>
      <c r="CK12" s="1055"/>
      <c r="CL12" s="1055"/>
      <c r="CM12" s="1055"/>
      <c r="CN12" s="1055"/>
      <c r="CO12" s="1055"/>
      <c r="CP12" s="1056"/>
      <c r="CQ12" s="396"/>
      <c r="CR12" s="1053"/>
      <c r="CS12" s="461"/>
      <c r="CT12" s="1058" t="s">
        <v>1095</v>
      </c>
      <c r="CU12" s="1059"/>
      <c r="CV12" s="1059"/>
      <c r="CW12" s="1059"/>
      <c r="CX12" s="1059"/>
      <c r="CY12" s="1060"/>
      <c r="CZ12" s="1054"/>
      <c r="DA12" s="1055"/>
      <c r="DB12" s="1055"/>
      <c r="DC12" s="1055"/>
      <c r="DD12" s="1055"/>
      <c r="DE12" s="1055"/>
      <c r="DF12" s="1055"/>
      <c r="DG12" s="1056"/>
    </row>
    <row r="13" spans="1:111" ht="24.95" customHeight="1">
      <c r="A13" s="1098" t="s">
        <v>125</v>
      </c>
      <c r="B13" s="1099"/>
      <c r="C13" s="1099"/>
      <c r="D13" s="1099"/>
      <c r="E13" s="1099"/>
      <c r="F13" s="1099"/>
      <c r="G13" s="1100"/>
      <c r="H13" s="1085" t="str">
        <f>初期入力!E41&amp;""</f>
        <v/>
      </c>
      <c r="I13" s="1086"/>
      <c r="J13" s="1086"/>
      <c r="K13" s="1086"/>
      <c r="L13" s="1086"/>
      <c r="M13" s="1086"/>
      <c r="N13" s="1086"/>
      <c r="O13" s="1087"/>
      <c r="P13" s="138"/>
      <c r="Q13" s="138"/>
      <c r="R13" s="139"/>
      <c r="S13" s="139"/>
      <c r="T13" s="139"/>
      <c r="U13" s="139"/>
      <c r="V13" s="132"/>
      <c r="W13" s="132"/>
      <c r="X13" s="132"/>
      <c r="Y13" s="132"/>
      <c r="Z13" s="133"/>
      <c r="AA13" s="137"/>
      <c r="AB13" s="1053"/>
      <c r="AC13" s="1049" t="s">
        <v>1037</v>
      </c>
      <c r="AD13" s="1050"/>
      <c r="AE13" s="1050"/>
      <c r="AF13" s="1050"/>
      <c r="AG13" s="1050"/>
      <c r="AH13" s="1050"/>
      <c r="AI13" s="1051"/>
      <c r="AJ13" s="1046"/>
      <c r="AK13" s="1047"/>
      <c r="AL13" s="1047"/>
      <c r="AM13" s="1047"/>
      <c r="AN13" s="1047"/>
      <c r="AO13" s="1047"/>
      <c r="AP13" s="1047"/>
      <c r="AQ13" s="1048"/>
      <c r="AR13" s="395"/>
      <c r="AS13" s="1053"/>
      <c r="AT13" s="1049" t="s">
        <v>1037</v>
      </c>
      <c r="AU13" s="1050"/>
      <c r="AV13" s="1050"/>
      <c r="AW13" s="1050"/>
      <c r="AX13" s="1050"/>
      <c r="AY13" s="1050"/>
      <c r="AZ13" s="1051"/>
      <c r="BA13" s="1046"/>
      <c r="BB13" s="1047"/>
      <c r="BC13" s="1047"/>
      <c r="BD13" s="1047"/>
      <c r="BE13" s="1047"/>
      <c r="BF13" s="1047"/>
      <c r="BG13" s="1047"/>
      <c r="BH13" s="1048"/>
      <c r="BI13" s="395"/>
      <c r="BJ13" s="1053"/>
      <c r="BK13" s="1049" t="s">
        <v>1037</v>
      </c>
      <c r="BL13" s="1050"/>
      <c r="BM13" s="1050"/>
      <c r="BN13" s="1050"/>
      <c r="BO13" s="1050"/>
      <c r="BP13" s="1050"/>
      <c r="BQ13" s="1051"/>
      <c r="BR13" s="1046"/>
      <c r="BS13" s="1047"/>
      <c r="BT13" s="1047"/>
      <c r="BU13" s="1047"/>
      <c r="BV13" s="1047"/>
      <c r="BW13" s="1047"/>
      <c r="BX13" s="1047"/>
      <c r="BY13" s="1048"/>
      <c r="BZ13" s="395"/>
      <c r="CA13" s="1053"/>
      <c r="CB13" s="1049" t="s">
        <v>1037</v>
      </c>
      <c r="CC13" s="1050"/>
      <c r="CD13" s="1050"/>
      <c r="CE13" s="1050"/>
      <c r="CF13" s="1050"/>
      <c r="CG13" s="1050"/>
      <c r="CH13" s="1051"/>
      <c r="CI13" s="1046"/>
      <c r="CJ13" s="1047"/>
      <c r="CK13" s="1047"/>
      <c r="CL13" s="1047"/>
      <c r="CM13" s="1047"/>
      <c r="CN13" s="1047"/>
      <c r="CO13" s="1047"/>
      <c r="CP13" s="1048"/>
      <c r="CQ13" s="395"/>
      <c r="CR13" s="1053"/>
      <c r="CS13" s="1049" t="s">
        <v>1037</v>
      </c>
      <c r="CT13" s="1050"/>
      <c r="CU13" s="1050"/>
      <c r="CV13" s="1050"/>
      <c r="CW13" s="1050"/>
      <c r="CX13" s="1050"/>
      <c r="CY13" s="1051"/>
      <c r="CZ13" s="1046"/>
      <c r="DA13" s="1047"/>
      <c r="DB13" s="1047"/>
      <c r="DC13" s="1047"/>
      <c r="DD13" s="1047"/>
      <c r="DE13" s="1047"/>
      <c r="DF13" s="1047"/>
      <c r="DG13" s="1048"/>
    </row>
    <row r="14" spans="1:111" ht="24.95" customHeight="1">
      <c r="A14" s="462"/>
      <c r="B14" s="1088" t="s">
        <v>126</v>
      </c>
      <c r="C14" s="1089"/>
      <c r="D14" s="1089"/>
      <c r="E14" s="1089"/>
      <c r="F14" s="1089"/>
      <c r="G14" s="1090"/>
      <c r="H14" s="1085" t="str">
        <f>初期入力!E43&amp;""</f>
        <v/>
      </c>
      <c r="I14" s="1086"/>
      <c r="J14" s="1086"/>
      <c r="K14" s="1086"/>
      <c r="L14" s="1086"/>
      <c r="M14" s="1086"/>
      <c r="N14" s="1086"/>
      <c r="O14" s="1087"/>
      <c r="P14" s="138"/>
      <c r="Q14" s="138"/>
      <c r="R14" s="138"/>
      <c r="S14" s="138"/>
      <c r="T14" s="138"/>
      <c r="U14" s="138"/>
      <c r="V14" s="132"/>
      <c r="W14" s="132"/>
      <c r="X14" s="132"/>
      <c r="Y14" s="132"/>
      <c r="Z14" s="133"/>
      <c r="AA14" s="137"/>
      <c r="AB14" s="397" t="s">
        <v>440</v>
      </c>
      <c r="AC14" s="419"/>
      <c r="AD14" s="1043" t="s">
        <v>441</v>
      </c>
      <c r="AE14" s="1044"/>
      <c r="AF14" s="1044"/>
      <c r="AG14" s="1044"/>
      <c r="AH14" s="1044"/>
      <c r="AI14" s="1045"/>
      <c r="AJ14" s="1046"/>
      <c r="AK14" s="1047"/>
      <c r="AL14" s="1047"/>
      <c r="AM14" s="1047"/>
      <c r="AN14" s="1047"/>
      <c r="AO14" s="1047"/>
      <c r="AP14" s="1047"/>
      <c r="AQ14" s="1048"/>
      <c r="AR14" s="395"/>
      <c r="AS14" s="397" t="s">
        <v>440</v>
      </c>
      <c r="AT14" s="419"/>
      <c r="AU14" s="1043" t="s">
        <v>441</v>
      </c>
      <c r="AV14" s="1044"/>
      <c r="AW14" s="1044"/>
      <c r="AX14" s="1044"/>
      <c r="AY14" s="1044"/>
      <c r="AZ14" s="1045"/>
      <c r="BA14" s="1046"/>
      <c r="BB14" s="1047"/>
      <c r="BC14" s="1047"/>
      <c r="BD14" s="1047"/>
      <c r="BE14" s="1047"/>
      <c r="BF14" s="1047"/>
      <c r="BG14" s="1047"/>
      <c r="BH14" s="1048"/>
      <c r="BI14" s="395"/>
      <c r="BJ14" s="397" t="s">
        <v>440</v>
      </c>
      <c r="BK14" s="419"/>
      <c r="BL14" s="1043" t="s">
        <v>441</v>
      </c>
      <c r="BM14" s="1044"/>
      <c r="BN14" s="1044"/>
      <c r="BO14" s="1044"/>
      <c r="BP14" s="1044"/>
      <c r="BQ14" s="1045"/>
      <c r="BR14" s="1046"/>
      <c r="BS14" s="1047"/>
      <c r="BT14" s="1047"/>
      <c r="BU14" s="1047"/>
      <c r="BV14" s="1047"/>
      <c r="BW14" s="1047"/>
      <c r="BX14" s="1047"/>
      <c r="BY14" s="1048"/>
      <c r="BZ14" s="395"/>
      <c r="CA14" s="397" t="s">
        <v>440</v>
      </c>
      <c r="CB14" s="419"/>
      <c r="CC14" s="1043" t="s">
        <v>441</v>
      </c>
      <c r="CD14" s="1044"/>
      <c r="CE14" s="1044"/>
      <c r="CF14" s="1044"/>
      <c r="CG14" s="1044"/>
      <c r="CH14" s="1045"/>
      <c r="CI14" s="1046"/>
      <c r="CJ14" s="1047"/>
      <c r="CK14" s="1047"/>
      <c r="CL14" s="1047"/>
      <c r="CM14" s="1047"/>
      <c r="CN14" s="1047"/>
      <c r="CO14" s="1047"/>
      <c r="CP14" s="1048"/>
      <c r="CQ14" s="395"/>
      <c r="CR14" s="397" t="s">
        <v>440</v>
      </c>
      <c r="CS14" s="419"/>
      <c r="CT14" s="1043" t="s">
        <v>441</v>
      </c>
      <c r="CU14" s="1044"/>
      <c r="CV14" s="1044"/>
      <c r="CW14" s="1044"/>
      <c r="CX14" s="1044"/>
      <c r="CY14" s="1045"/>
      <c r="CZ14" s="1046"/>
      <c r="DA14" s="1047"/>
      <c r="DB14" s="1047"/>
      <c r="DC14" s="1047"/>
      <c r="DD14" s="1047"/>
      <c r="DE14" s="1047"/>
      <c r="DF14" s="1047"/>
      <c r="DG14" s="1048"/>
    </row>
    <row r="15" spans="1:111" ht="24.95" customHeight="1">
      <c r="A15" s="132"/>
      <c r="B15" s="132"/>
      <c r="C15" s="132"/>
      <c r="D15" s="132"/>
      <c r="E15" s="132"/>
      <c r="F15" s="132"/>
      <c r="G15" s="132"/>
      <c r="H15" s="132"/>
      <c r="I15" s="132"/>
      <c r="J15" s="132"/>
      <c r="K15" s="132"/>
      <c r="L15" s="132"/>
      <c r="M15" s="132"/>
      <c r="N15" s="132"/>
      <c r="O15" s="132"/>
      <c r="P15" s="138"/>
      <c r="Q15" s="138"/>
      <c r="R15" s="138"/>
      <c r="S15" s="138"/>
      <c r="T15" s="138"/>
      <c r="U15" s="138"/>
      <c r="V15" s="132"/>
      <c r="W15" s="132"/>
      <c r="X15" s="132"/>
      <c r="Y15" s="132"/>
      <c r="Z15" s="133"/>
      <c r="AA15" s="137"/>
      <c r="AB15" s="1063" t="s">
        <v>100</v>
      </c>
      <c r="AC15" s="1064"/>
      <c r="AD15" s="1065"/>
      <c r="AE15" s="1066"/>
      <c r="AF15" s="423" t="s">
        <v>857</v>
      </c>
      <c r="AG15" s="420"/>
      <c r="AH15" s="423" t="s">
        <v>858</v>
      </c>
      <c r="AI15" s="420"/>
      <c r="AJ15" s="423" t="s">
        <v>859</v>
      </c>
      <c r="AK15" s="424" t="s">
        <v>442</v>
      </c>
      <c r="AL15" s="422"/>
      <c r="AM15" s="425" t="s">
        <v>857</v>
      </c>
      <c r="AN15" s="421"/>
      <c r="AO15" s="425" t="s">
        <v>1038</v>
      </c>
      <c r="AP15" s="421"/>
      <c r="AQ15" s="426" t="s">
        <v>859</v>
      </c>
      <c r="AR15" s="395"/>
      <c r="AS15" s="1063" t="s">
        <v>100</v>
      </c>
      <c r="AT15" s="1064"/>
      <c r="AU15" s="1065"/>
      <c r="AV15" s="1066"/>
      <c r="AW15" s="423" t="s">
        <v>857</v>
      </c>
      <c r="AX15" s="420"/>
      <c r="AY15" s="423" t="s">
        <v>858</v>
      </c>
      <c r="AZ15" s="420"/>
      <c r="BA15" s="423" t="s">
        <v>859</v>
      </c>
      <c r="BB15" s="424" t="s">
        <v>442</v>
      </c>
      <c r="BC15" s="422"/>
      <c r="BD15" s="425" t="s">
        <v>857</v>
      </c>
      <c r="BE15" s="421"/>
      <c r="BF15" s="425" t="s">
        <v>1038</v>
      </c>
      <c r="BG15" s="421"/>
      <c r="BH15" s="426" t="s">
        <v>859</v>
      </c>
      <c r="BI15" s="395"/>
      <c r="BJ15" s="1063" t="s">
        <v>100</v>
      </c>
      <c r="BK15" s="1064"/>
      <c r="BL15" s="1065"/>
      <c r="BM15" s="1066"/>
      <c r="BN15" s="423" t="s">
        <v>857</v>
      </c>
      <c r="BO15" s="420"/>
      <c r="BP15" s="423" t="s">
        <v>858</v>
      </c>
      <c r="BQ15" s="420"/>
      <c r="BR15" s="423" t="s">
        <v>859</v>
      </c>
      <c r="BS15" s="424" t="s">
        <v>442</v>
      </c>
      <c r="BT15" s="422"/>
      <c r="BU15" s="425" t="s">
        <v>857</v>
      </c>
      <c r="BV15" s="421"/>
      <c r="BW15" s="425" t="s">
        <v>1038</v>
      </c>
      <c r="BX15" s="421"/>
      <c r="BY15" s="426" t="s">
        <v>859</v>
      </c>
      <c r="BZ15" s="395"/>
      <c r="CA15" s="1063" t="s">
        <v>100</v>
      </c>
      <c r="CB15" s="1064"/>
      <c r="CC15" s="1065"/>
      <c r="CD15" s="1066"/>
      <c r="CE15" s="423" t="s">
        <v>857</v>
      </c>
      <c r="CF15" s="420"/>
      <c r="CG15" s="423" t="s">
        <v>858</v>
      </c>
      <c r="CH15" s="420"/>
      <c r="CI15" s="423" t="s">
        <v>859</v>
      </c>
      <c r="CJ15" s="424" t="s">
        <v>442</v>
      </c>
      <c r="CK15" s="422"/>
      <c r="CL15" s="425" t="s">
        <v>857</v>
      </c>
      <c r="CM15" s="421"/>
      <c r="CN15" s="425" t="s">
        <v>1038</v>
      </c>
      <c r="CO15" s="421"/>
      <c r="CP15" s="426" t="s">
        <v>859</v>
      </c>
      <c r="CQ15" s="395"/>
      <c r="CR15" s="1063" t="s">
        <v>100</v>
      </c>
      <c r="CS15" s="1064"/>
      <c r="CT15" s="1065"/>
      <c r="CU15" s="1066"/>
      <c r="CV15" s="423" t="s">
        <v>857</v>
      </c>
      <c r="CW15" s="420"/>
      <c r="CX15" s="423" t="s">
        <v>858</v>
      </c>
      <c r="CY15" s="420"/>
      <c r="CZ15" s="423" t="s">
        <v>859</v>
      </c>
      <c r="DA15" s="424" t="s">
        <v>442</v>
      </c>
      <c r="DB15" s="422"/>
      <c r="DC15" s="425" t="s">
        <v>857</v>
      </c>
      <c r="DD15" s="421"/>
      <c r="DE15" s="425" t="s">
        <v>1038</v>
      </c>
      <c r="DF15" s="421"/>
      <c r="DG15" s="426" t="s">
        <v>859</v>
      </c>
    </row>
    <row r="16" spans="1:111" ht="15" customHeight="1">
      <c r="A16" s="132"/>
      <c r="B16" s="132"/>
      <c r="C16" s="132"/>
      <c r="D16" s="138"/>
      <c r="E16" s="138"/>
      <c r="F16" s="138"/>
      <c r="G16" s="138"/>
      <c r="H16" s="138"/>
      <c r="I16" s="138"/>
      <c r="J16" s="138"/>
      <c r="K16" s="138"/>
      <c r="L16" s="138"/>
      <c r="M16" s="138"/>
      <c r="N16" s="138"/>
      <c r="O16" s="138"/>
      <c r="P16" s="132"/>
      <c r="Q16" s="132"/>
      <c r="R16" s="132"/>
      <c r="S16" s="132"/>
      <c r="T16" s="132"/>
      <c r="U16" s="132"/>
      <c r="V16" s="132"/>
      <c r="W16" s="132"/>
      <c r="X16" s="132"/>
      <c r="Y16" s="132"/>
      <c r="Z16" s="133"/>
      <c r="AA16" s="132"/>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row>
    <row r="17" spans="1:111" ht="24.95" customHeight="1">
      <c r="A17" s="132"/>
      <c r="B17" s="132"/>
      <c r="C17" s="132"/>
      <c r="D17" s="132"/>
      <c r="E17" s="132"/>
      <c r="F17" s="132"/>
      <c r="G17" s="132"/>
      <c r="H17" s="132"/>
      <c r="I17" s="132"/>
      <c r="J17" s="132"/>
      <c r="K17" s="132"/>
      <c r="L17" s="132"/>
      <c r="M17" s="132"/>
      <c r="N17" s="132"/>
      <c r="O17" s="132"/>
      <c r="P17" s="132"/>
      <c r="Q17" s="141"/>
      <c r="R17" s="1077" t="s">
        <v>1156</v>
      </c>
      <c r="S17" s="1077"/>
      <c r="T17" s="1077"/>
      <c r="U17" s="1077"/>
      <c r="V17" s="1077"/>
      <c r="W17" s="1077"/>
      <c r="X17" s="1077"/>
      <c r="Y17" s="1077"/>
      <c r="Z17" s="133"/>
      <c r="AA17" s="132"/>
      <c r="AB17" s="1052"/>
      <c r="AC17" s="1061" t="s">
        <v>1092</v>
      </c>
      <c r="AD17" s="1061"/>
      <c r="AE17" s="1061"/>
      <c r="AF17" s="1061"/>
      <c r="AG17" s="1061"/>
      <c r="AH17" s="1061"/>
      <c r="AI17" s="1061"/>
      <c r="AJ17" s="1057"/>
      <c r="AK17" s="1057"/>
      <c r="AL17" s="1057"/>
      <c r="AM17" s="1057"/>
      <c r="AN17" s="1057"/>
      <c r="AO17" s="1057"/>
      <c r="AP17" s="1057"/>
      <c r="AQ17" s="1057"/>
      <c r="AR17" s="395"/>
      <c r="AS17" s="1052"/>
      <c r="AT17" s="1061" t="s">
        <v>1092</v>
      </c>
      <c r="AU17" s="1061"/>
      <c r="AV17" s="1061"/>
      <c r="AW17" s="1061"/>
      <c r="AX17" s="1061"/>
      <c r="AY17" s="1061"/>
      <c r="AZ17" s="1061"/>
      <c r="BA17" s="1057"/>
      <c r="BB17" s="1057"/>
      <c r="BC17" s="1057"/>
      <c r="BD17" s="1057"/>
      <c r="BE17" s="1057"/>
      <c r="BF17" s="1057"/>
      <c r="BG17" s="1057"/>
      <c r="BH17" s="1057"/>
      <c r="BI17" s="395"/>
      <c r="BJ17" s="1052"/>
      <c r="BK17" s="1061" t="s">
        <v>1092</v>
      </c>
      <c r="BL17" s="1061"/>
      <c r="BM17" s="1061"/>
      <c r="BN17" s="1061"/>
      <c r="BO17" s="1061"/>
      <c r="BP17" s="1061"/>
      <c r="BQ17" s="1061"/>
      <c r="BR17" s="1057"/>
      <c r="BS17" s="1057"/>
      <c r="BT17" s="1057"/>
      <c r="BU17" s="1057"/>
      <c r="BV17" s="1057"/>
      <c r="BW17" s="1057"/>
      <c r="BX17" s="1057"/>
      <c r="BY17" s="1057"/>
      <c r="BZ17" s="395"/>
      <c r="CA17" s="1052"/>
      <c r="CB17" s="1061" t="s">
        <v>1092</v>
      </c>
      <c r="CC17" s="1061"/>
      <c r="CD17" s="1061"/>
      <c r="CE17" s="1061"/>
      <c r="CF17" s="1061"/>
      <c r="CG17" s="1061"/>
      <c r="CH17" s="1061"/>
      <c r="CI17" s="1057"/>
      <c r="CJ17" s="1057"/>
      <c r="CK17" s="1057"/>
      <c r="CL17" s="1057"/>
      <c r="CM17" s="1057"/>
      <c r="CN17" s="1057"/>
      <c r="CO17" s="1057"/>
      <c r="CP17" s="1057"/>
      <c r="CQ17" s="395"/>
      <c r="CR17" s="1052"/>
      <c r="CS17" s="1061" t="s">
        <v>1092</v>
      </c>
      <c r="CT17" s="1061"/>
      <c r="CU17" s="1061"/>
      <c r="CV17" s="1061"/>
      <c r="CW17" s="1061"/>
      <c r="CX17" s="1061"/>
      <c r="CY17" s="1061"/>
      <c r="CZ17" s="1057"/>
      <c r="DA17" s="1057"/>
      <c r="DB17" s="1057"/>
      <c r="DC17" s="1057"/>
      <c r="DD17" s="1057"/>
      <c r="DE17" s="1057"/>
      <c r="DF17" s="1057"/>
      <c r="DG17" s="1057"/>
    </row>
    <row r="18" spans="1:111" ht="24.95" customHeight="1">
      <c r="A18" s="132"/>
      <c r="B18" s="132"/>
      <c r="C18" s="132"/>
      <c r="D18" s="132"/>
      <c r="E18" s="132"/>
      <c r="F18" s="132"/>
      <c r="G18" s="132"/>
      <c r="H18" s="132"/>
      <c r="I18" s="132"/>
      <c r="J18" s="132"/>
      <c r="K18" s="132"/>
      <c r="L18" s="132"/>
      <c r="M18" s="132"/>
      <c r="N18" s="132"/>
      <c r="O18" s="132"/>
      <c r="P18" s="133"/>
      <c r="Q18" s="132"/>
      <c r="R18" s="1057"/>
      <c r="S18" s="1057"/>
      <c r="T18" s="1057"/>
      <c r="U18" s="1057"/>
      <c r="V18" s="1057"/>
      <c r="W18" s="1057"/>
      <c r="X18" s="1057"/>
      <c r="Y18" s="1057"/>
      <c r="Z18" s="133"/>
      <c r="AA18" s="132"/>
      <c r="AB18" s="1053"/>
      <c r="AC18" s="1061" t="s">
        <v>1035</v>
      </c>
      <c r="AD18" s="1061"/>
      <c r="AE18" s="1061"/>
      <c r="AF18" s="1061"/>
      <c r="AG18" s="1061"/>
      <c r="AH18" s="1061"/>
      <c r="AI18" s="1061"/>
      <c r="AJ18" s="1057"/>
      <c r="AK18" s="1057"/>
      <c r="AL18" s="1057"/>
      <c r="AM18" s="1057"/>
      <c r="AN18" s="1057"/>
      <c r="AO18" s="1057"/>
      <c r="AP18" s="1057"/>
      <c r="AQ18" s="1057"/>
      <c r="AR18" s="395"/>
      <c r="AS18" s="1053"/>
      <c r="AT18" s="1061" t="s">
        <v>1035</v>
      </c>
      <c r="AU18" s="1061"/>
      <c r="AV18" s="1061"/>
      <c r="AW18" s="1061"/>
      <c r="AX18" s="1061"/>
      <c r="AY18" s="1061"/>
      <c r="AZ18" s="1061"/>
      <c r="BA18" s="1057"/>
      <c r="BB18" s="1057"/>
      <c r="BC18" s="1057"/>
      <c r="BD18" s="1057"/>
      <c r="BE18" s="1057"/>
      <c r="BF18" s="1057"/>
      <c r="BG18" s="1057"/>
      <c r="BH18" s="1057"/>
      <c r="BI18" s="395"/>
      <c r="BJ18" s="1053"/>
      <c r="BK18" s="1061" t="s">
        <v>1035</v>
      </c>
      <c r="BL18" s="1061"/>
      <c r="BM18" s="1061"/>
      <c r="BN18" s="1061"/>
      <c r="BO18" s="1061"/>
      <c r="BP18" s="1061"/>
      <c r="BQ18" s="1061"/>
      <c r="BR18" s="1057"/>
      <c r="BS18" s="1057"/>
      <c r="BT18" s="1057"/>
      <c r="BU18" s="1057"/>
      <c r="BV18" s="1057"/>
      <c r="BW18" s="1057"/>
      <c r="BX18" s="1057"/>
      <c r="BY18" s="1057"/>
      <c r="BZ18" s="395"/>
      <c r="CA18" s="1053"/>
      <c r="CB18" s="1061" t="s">
        <v>1035</v>
      </c>
      <c r="CC18" s="1061"/>
      <c r="CD18" s="1061"/>
      <c r="CE18" s="1061"/>
      <c r="CF18" s="1061"/>
      <c r="CG18" s="1061"/>
      <c r="CH18" s="1061"/>
      <c r="CI18" s="1057"/>
      <c r="CJ18" s="1057"/>
      <c r="CK18" s="1057"/>
      <c r="CL18" s="1057"/>
      <c r="CM18" s="1057"/>
      <c r="CN18" s="1057"/>
      <c r="CO18" s="1057"/>
      <c r="CP18" s="1057"/>
      <c r="CQ18" s="395"/>
      <c r="CR18" s="1053"/>
      <c r="CS18" s="1061" t="s">
        <v>1035</v>
      </c>
      <c r="CT18" s="1061"/>
      <c r="CU18" s="1061"/>
      <c r="CV18" s="1061"/>
      <c r="CW18" s="1061"/>
      <c r="CX18" s="1061"/>
      <c r="CY18" s="1061"/>
      <c r="CZ18" s="1057"/>
      <c r="DA18" s="1057"/>
      <c r="DB18" s="1057"/>
      <c r="DC18" s="1057"/>
      <c r="DD18" s="1057"/>
      <c r="DE18" s="1057"/>
      <c r="DF18" s="1057"/>
      <c r="DG18" s="1057"/>
    </row>
    <row r="19" spans="1:111" ht="24.95" customHeight="1">
      <c r="A19" s="132"/>
      <c r="B19" s="132"/>
      <c r="C19" s="132"/>
      <c r="D19" s="132"/>
      <c r="E19" s="132"/>
      <c r="F19" s="132"/>
      <c r="G19" s="132"/>
      <c r="H19" s="132"/>
      <c r="I19" s="132"/>
      <c r="J19" s="132"/>
      <c r="K19" s="132"/>
      <c r="L19" s="132"/>
      <c r="M19" s="132"/>
      <c r="N19" s="132"/>
      <c r="O19" s="132"/>
      <c r="P19" s="133"/>
      <c r="Q19" s="132"/>
      <c r="R19" s="138"/>
      <c r="S19" s="138"/>
      <c r="T19" s="138"/>
      <c r="U19" s="138"/>
      <c r="V19" s="138"/>
      <c r="W19" s="138"/>
      <c r="X19" s="138"/>
      <c r="Y19" s="138"/>
      <c r="Z19" s="133"/>
      <c r="AA19" s="132"/>
      <c r="AB19" s="1053"/>
      <c r="AC19" s="1061" t="s">
        <v>1093</v>
      </c>
      <c r="AD19" s="1061"/>
      <c r="AE19" s="1061"/>
      <c r="AF19" s="1061"/>
      <c r="AG19" s="1061"/>
      <c r="AH19" s="1061"/>
      <c r="AI19" s="1061"/>
      <c r="AJ19" s="1057"/>
      <c r="AK19" s="1057"/>
      <c r="AL19" s="1057"/>
      <c r="AM19" s="1057"/>
      <c r="AN19" s="1057"/>
      <c r="AO19" s="1057"/>
      <c r="AP19" s="1057"/>
      <c r="AQ19" s="1057"/>
      <c r="AR19" s="395"/>
      <c r="AS19" s="1053"/>
      <c r="AT19" s="1061" t="s">
        <v>1093</v>
      </c>
      <c r="AU19" s="1061"/>
      <c r="AV19" s="1061"/>
      <c r="AW19" s="1061"/>
      <c r="AX19" s="1061"/>
      <c r="AY19" s="1061"/>
      <c r="AZ19" s="1061"/>
      <c r="BA19" s="1057"/>
      <c r="BB19" s="1057"/>
      <c r="BC19" s="1057"/>
      <c r="BD19" s="1057"/>
      <c r="BE19" s="1057"/>
      <c r="BF19" s="1057"/>
      <c r="BG19" s="1057"/>
      <c r="BH19" s="1057"/>
      <c r="BI19" s="395"/>
      <c r="BJ19" s="1053"/>
      <c r="BK19" s="1061" t="s">
        <v>1093</v>
      </c>
      <c r="BL19" s="1061"/>
      <c r="BM19" s="1061"/>
      <c r="BN19" s="1061"/>
      <c r="BO19" s="1061"/>
      <c r="BP19" s="1061"/>
      <c r="BQ19" s="1061"/>
      <c r="BR19" s="1057"/>
      <c r="BS19" s="1057"/>
      <c r="BT19" s="1057"/>
      <c r="BU19" s="1057"/>
      <c r="BV19" s="1057"/>
      <c r="BW19" s="1057"/>
      <c r="BX19" s="1057"/>
      <c r="BY19" s="1057"/>
      <c r="BZ19" s="395"/>
      <c r="CA19" s="1053"/>
      <c r="CB19" s="1061" t="s">
        <v>1093</v>
      </c>
      <c r="CC19" s="1061"/>
      <c r="CD19" s="1061"/>
      <c r="CE19" s="1061"/>
      <c r="CF19" s="1061"/>
      <c r="CG19" s="1061"/>
      <c r="CH19" s="1061"/>
      <c r="CI19" s="1057"/>
      <c r="CJ19" s="1057"/>
      <c r="CK19" s="1057"/>
      <c r="CL19" s="1057"/>
      <c r="CM19" s="1057"/>
      <c r="CN19" s="1057"/>
      <c r="CO19" s="1057"/>
      <c r="CP19" s="1057"/>
      <c r="CQ19" s="395"/>
      <c r="CR19" s="1053"/>
      <c r="CS19" s="1061" t="s">
        <v>1093</v>
      </c>
      <c r="CT19" s="1061"/>
      <c r="CU19" s="1061"/>
      <c r="CV19" s="1061"/>
      <c r="CW19" s="1061"/>
      <c r="CX19" s="1061"/>
      <c r="CY19" s="1061"/>
      <c r="CZ19" s="1057"/>
      <c r="DA19" s="1057"/>
      <c r="DB19" s="1057"/>
      <c r="DC19" s="1057"/>
      <c r="DD19" s="1057"/>
      <c r="DE19" s="1057"/>
      <c r="DF19" s="1057"/>
      <c r="DG19" s="1057"/>
    </row>
    <row r="20" spans="1:111" ht="24.95" customHeight="1">
      <c r="A20" s="132"/>
      <c r="B20" s="132"/>
      <c r="C20" s="132"/>
      <c r="D20" s="132"/>
      <c r="E20" s="132"/>
      <c r="F20" s="132"/>
      <c r="G20" s="132"/>
      <c r="H20" s="132"/>
      <c r="I20" s="132"/>
      <c r="J20" s="132"/>
      <c r="K20" s="132"/>
      <c r="L20" s="132"/>
      <c r="M20" s="132"/>
      <c r="N20" s="132"/>
      <c r="O20" s="132"/>
      <c r="P20" s="133"/>
      <c r="Q20" s="140"/>
      <c r="R20" s="141"/>
      <c r="S20" s="141"/>
      <c r="T20" s="141"/>
      <c r="U20" s="141"/>
      <c r="V20" s="141"/>
      <c r="W20" s="141"/>
      <c r="X20" s="141"/>
      <c r="Y20" s="141"/>
      <c r="Z20" s="142"/>
      <c r="AA20" s="285"/>
      <c r="AB20" s="1053"/>
      <c r="AC20" s="1061" t="s">
        <v>1094</v>
      </c>
      <c r="AD20" s="1061"/>
      <c r="AE20" s="1061"/>
      <c r="AF20" s="1061"/>
      <c r="AG20" s="1061"/>
      <c r="AH20" s="1061"/>
      <c r="AI20" s="1061"/>
      <c r="AJ20" s="1054"/>
      <c r="AK20" s="1055"/>
      <c r="AL20" s="1055"/>
      <c r="AM20" s="1055"/>
      <c r="AN20" s="1055"/>
      <c r="AO20" s="1055"/>
      <c r="AP20" s="1055"/>
      <c r="AQ20" s="1056"/>
      <c r="AR20" s="395"/>
      <c r="AS20" s="1053"/>
      <c r="AT20" s="1061" t="s">
        <v>1094</v>
      </c>
      <c r="AU20" s="1061"/>
      <c r="AV20" s="1061"/>
      <c r="AW20" s="1061"/>
      <c r="AX20" s="1061"/>
      <c r="AY20" s="1061"/>
      <c r="AZ20" s="1061"/>
      <c r="BA20" s="1054"/>
      <c r="BB20" s="1055"/>
      <c r="BC20" s="1055"/>
      <c r="BD20" s="1055"/>
      <c r="BE20" s="1055"/>
      <c r="BF20" s="1055"/>
      <c r="BG20" s="1055"/>
      <c r="BH20" s="1056"/>
      <c r="BI20" s="395"/>
      <c r="BJ20" s="1053"/>
      <c r="BK20" s="1061" t="s">
        <v>1094</v>
      </c>
      <c r="BL20" s="1061"/>
      <c r="BM20" s="1061"/>
      <c r="BN20" s="1061"/>
      <c r="BO20" s="1061"/>
      <c r="BP20" s="1061"/>
      <c r="BQ20" s="1061"/>
      <c r="BR20" s="1054"/>
      <c r="BS20" s="1055"/>
      <c r="BT20" s="1055"/>
      <c r="BU20" s="1055"/>
      <c r="BV20" s="1055"/>
      <c r="BW20" s="1055"/>
      <c r="BX20" s="1055"/>
      <c r="BY20" s="1056"/>
      <c r="BZ20" s="395"/>
      <c r="CA20" s="1053"/>
      <c r="CB20" s="1061" t="s">
        <v>1094</v>
      </c>
      <c r="CC20" s="1061"/>
      <c r="CD20" s="1061"/>
      <c r="CE20" s="1061"/>
      <c r="CF20" s="1061"/>
      <c r="CG20" s="1061"/>
      <c r="CH20" s="1061"/>
      <c r="CI20" s="1054"/>
      <c r="CJ20" s="1055"/>
      <c r="CK20" s="1055"/>
      <c r="CL20" s="1055"/>
      <c r="CM20" s="1055"/>
      <c r="CN20" s="1055"/>
      <c r="CO20" s="1055"/>
      <c r="CP20" s="1056"/>
      <c r="CQ20" s="395"/>
      <c r="CR20" s="1053"/>
      <c r="CS20" s="1061" t="s">
        <v>1094</v>
      </c>
      <c r="CT20" s="1061"/>
      <c r="CU20" s="1061"/>
      <c r="CV20" s="1061"/>
      <c r="CW20" s="1061"/>
      <c r="CX20" s="1061"/>
      <c r="CY20" s="1061"/>
      <c r="CZ20" s="1054"/>
      <c r="DA20" s="1055"/>
      <c r="DB20" s="1055"/>
      <c r="DC20" s="1055"/>
      <c r="DD20" s="1055"/>
      <c r="DE20" s="1055"/>
      <c r="DF20" s="1055"/>
      <c r="DG20" s="1056"/>
    </row>
    <row r="21" spans="1:111" ht="24.95" customHeight="1">
      <c r="A21" s="1077" t="s">
        <v>1039</v>
      </c>
      <c r="B21" s="1077"/>
      <c r="C21" s="1077"/>
      <c r="D21" s="1077"/>
      <c r="E21" s="1077"/>
      <c r="F21" s="1077"/>
      <c r="G21" s="1077"/>
      <c r="H21" s="1077" t="s">
        <v>443</v>
      </c>
      <c r="I21" s="1077"/>
      <c r="J21" s="1077"/>
      <c r="K21" s="1077"/>
      <c r="L21" s="1077"/>
      <c r="M21" s="1077"/>
      <c r="N21" s="1077"/>
      <c r="O21" s="1077"/>
      <c r="P21" s="133"/>
      <c r="Q21" s="132"/>
      <c r="R21" s="395"/>
      <c r="S21" s="395"/>
      <c r="T21" s="395"/>
      <c r="U21" s="395"/>
      <c r="V21" s="395"/>
      <c r="W21" s="395"/>
      <c r="X21" s="395"/>
      <c r="Y21" s="395"/>
      <c r="Z21" s="133"/>
      <c r="AA21" s="132"/>
      <c r="AB21" s="1053"/>
      <c r="AC21" s="1043" t="s">
        <v>276</v>
      </c>
      <c r="AD21" s="1044"/>
      <c r="AE21" s="1044"/>
      <c r="AF21" s="1044"/>
      <c r="AG21" s="1044"/>
      <c r="AH21" s="1044"/>
      <c r="AI21" s="1045"/>
      <c r="AJ21" s="1054"/>
      <c r="AK21" s="1055"/>
      <c r="AL21" s="1055"/>
      <c r="AM21" s="1055"/>
      <c r="AN21" s="1055"/>
      <c r="AO21" s="1055"/>
      <c r="AP21" s="1055"/>
      <c r="AQ21" s="1056"/>
      <c r="AR21" s="395"/>
      <c r="AS21" s="1053"/>
      <c r="AT21" s="1043" t="s">
        <v>276</v>
      </c>
      <c r="AU21" s="1044"/>
      <c r="AV21" s="1044"/>
      <c r="AW21" s="1044"/>
      <c r="AX21" s="1044"/>
      <c r="AY21" s="1044"/>
      <c r="AZ21" s="1045"/>
      <c r="BA21" s="1054"/>
      <c r="BB21" s="1055"/>
      <c r="BC21" s="1055"/>
      <c r="BD21" s="1055"/>
      <c r="BE21" s="1055"/>
      <c r="BF21" s="1055"/>
      <c r="BG21" s="1055"/>
      <c r="BH21" s="1056"/>
      <c r="BI21" s="395"/>
      <c r="BJ21" s="1053"/>
      <c r="BK21" s="1043" t="s">
        <v>276</v>
      </c>
      <c r="BL21" s="1044"/>
      <c r="BM21" s="1044"/>
      <c r="BN21" s="1044"/>
      <c r="BO21" s="1044"/>
      <c r="BP21" s="1044"/>
      <c r="BQ21" s="1045"/>
      <c r="BR21" s="1054"/>
      <c r="BS21" s="1055"/>
      <c r="BT21" s="1055"/>
      <c r="BU21" s="1055"/>
      <c r="BV21" s="1055"/>
      <c r="BW21" s="1055"/>
      <c r="BX21" s="1055"/>
      <c r="BY21" s="1056"/>
      <c r="BZ21" s="395"/>
      <c r="CA21" s="1053"/>
      <c r="CB21" s="1043" t="s">
        <v>276</v>
      </c>
      <c r="CC21" s="1044"/>
      <c r="CD21" s="1044"/>
      <c r="CE21" s="1044"/>
      <c r="CF21" s="1044"/>
      <c r="CG21" s="1044"/>
      <c r="CH21" s="1045"/>
      <c r="CI21" s="1054"/>
      <c r="CJ21" s="1055"/>
      <c r="CK21" s="1055"/>
      <c r="CL21" s="1055"/>
      <c r="CM21" s="1055"/>
      <c r="CN21" s="1055"/>
      <c r="CO21" s="1055"/>
      <c r="CP21" s="1056"/>
      <c r="CQ21" s="395"/>
      <c r="CR21" s="1053"/>
      <c r="CS21" s="1043" t="s">
        <v>276</v>
      </c>
      <c r="CT21" s="1044"/>
      <c r="CU21" s="1044"/>
      <c r="CV21" s="1044"/>
      <c r="CW21" s="1044"/>
      <c r="CX21" s="1044"/>
      <c r="CY21" s="1045"/>
      <c r="CZ21" s="1054"/>
      <c r="DA21" s="1055"/>
      <c r="DB21" s="1055"/>
      <c r="DC21" s="1055"/>
      <c r="DD21" s="1055"/>
      <c r="DE21" s="1055"/>
      <c r="DF21" s="1055"/>
      <c r="DG21" s="1056"/>
    </row>
    <row r="22" spans="1:111" ht="24.95" customHeight="1">
      <c r="A22" s="1077"/>
      <c r="B22" s="1077"/>
      <c r="C22" s="1077"/>
      <c r="D22" s="1077"/>
      <c r="E22" s="1077"/>
      <c r="F22" s="1077"/>
      <c r="G22" s="1077"/>
      <c r="H22" s="1057"/>
      <c r="I22" s="1057"/>
      <c r="J22" s="1057"/>
      <c r="K22" s="1057"/>
      <c r="L22" s="1057"/>
      <c r="M22" s="1057"/>
      <c r="N22" s="1057"/>
      <c r="O22" s="1057"/>
      <c r="P22" s="133"/>
      <c r="Q22" s="132"/>
      <c r="R22" s="132"/>
      <c r="S22" s="132"/>
      <c r="T22" s="132"/>
      <c r="U22" s="132"/>
      <c r="V22" s="132"/>
      <c r="W22" s="132"/>
      <c r="X22" s="132"/>
      <c r="Y22" s="132"/>
      <c r="Z22" s="133"/>
      <c r="AA22" s="132"/>
      <c r="AB22" s="1053"/>
      <c r="AC22" s="1062" t="s">
        <v>1036</v>
      </c>
      <c r="AD22" s="1062"/>
      <c r="AE22" s="1062"/>
      <c r="AF22" s="1062"/>
      <c r="AG22" s="1062"/>
      <c r="AH22" s="1062"/>
      <c r="AI22" s="1062"/>
      <c r="AJ22" s="1054"/>
      <c r="AK22" s="1055"/>
      <c r="AL22" s="1055"/>
      <c r="AM22" s="1055"/>
      <c r="AN22" s="1055"/>
      <c r="AO22" s="1055"/>
      <c r="AP22" s="1055"/>
      <c r="AQ22" s="1056"/>
      <c r="AR22" s="395"/>
      <c r="AS22" s="1053"/>
      <c r="AT22" s="1062" t="s">
        <v>1036</v>
      </c>
      <c r="AU22" s="1062"/>
      <c r="AV22" s="1062"/>
      <c r="AW22" s="1062"/>
      <c r="AX22" s="1062"/>
      <c r="AY22" s="1062"/>
      <c r="AZ22" s="1062"/>
      <c r="BA22" s="1054"/>
      <c r="BB22" s="1055"/>
      <c r="BC22" s="1055"/>
      <c r="BD22" s="1055"/>
      <c r="BE22" s="1055"/>
      <c r="BF22" s="1055"/>
      <c r="BG22" s="1055"/>
      <c r="BH22" s="1056"/>
      <c r="BI22" s="395"/>
      <c r="BJ22" s="1053"/>
      <c r="BK22" s="1062" t="s">
        <v>1036</v>
      </c>
      <c r="BL22" s="1062"/>
      <c r="BM22" s="1062"/>
      <c r="BN22" s="1062"/>
      <c r="BO22" s="1062"/>
      <c r="BP22" s="1062"/>
      <c r="BQ22" s="1062"/>
      <c r="BR22" s="1054"/>
      <c r="BS22" s="1055"/>
      <c r="BT22" s="1055"/>
      <c r="BU22" s="1055"/>
      <c r="BV22" s="1055"/>
      <c r="BW22" s="1055"/>
      <c r="BX22" s="1055"/>
      <c r="BY22" s="1056"/>
      <c r="BZ22" s="395"/>
      <c r="CA22" s="1053"/>
      <c r="CB22" s="1062" t="s">
        <v>1036</v>
      </c>
      <c r="CC22" s="1062"/>
      <c r="CD22" s="1062"/>
      <c r="CE22" s="1062"/>
      <c r="CF22" s="1062"/>
      <c r="CG22" s="1062"/>
      <c r="CH22" s="1062"/>
      <c r="CI22" s="1054"/>
      <c r="CJ22" s="1055"/>
      <c r="CK22" s="1055"/>
      <c r="CL22" s="1055"/>
      <c r="CM22" s="1055"/>
      <c r="CN22" s="1055"/>
      <c r="CO22" s="1055"/>
      <c r="CP22" s="1056"/>
      <c r="CQ22" s="395"/>
      <c r="CR22" s="1053"/>
      <c r="CS22" s="1062" t="s">
        <v>1036</v>
      </c>
      <c r="CT22" s="1062"/>
      <c r="CU22" s="1062"/>
      <c r="CV22" s="1062"/>
      <c r="CW22" s="1062"/>
      <c r="CX22" s="1062"/>
      <c r="CY22" s="1062"/>
      <c r="CZ22" s="1054"/>
      <c r="DA22" s="1055"/>
      <c r="DB22" s="1055"/>
      <c r="DC22" s="1055"/>
      <c r="DD22" s="1055"/>
      <c r="DE22" s="1055"/>
      <c r="DF22" s="1055"/>
      <c r="DG22" s="1056"/>
    </row>
    <row r="23" spans="1:111" ht="24.95" customHeight="1">
      <c r="A23" s="134"/>
      <c r="B23" s="134"/>
      <c r="C23" s="134"/>
      <c r="D23" s="134"/>
      <c r="E23" s="134"/>
      <c r="F23" s="134"/>
      <c r="G23" s="134"/>
      <c r="H23" s="134"/>
      <c r="I23" s="134"/>
      <c r="J23" s="134"/>
      <c r="K23" s="134"/>
      <c r="L23" s="134"/>
      <c r="M23" s="133"/>
      <c r="N23" s="134"/>
      <c r="O23" s="134"/>
      <c r="P23" s="133"/>
      <c r="Q23" s="460"/>
      <c r="R23" s="132"/>
      <c r="S23" s="132"/>
      <c r="T23" s="132"/>
      <c r="U23" s="132"/>
      <c r="V23" s="132"/>
      <c r="W23" s="132"/>
      <c r="X23" s="132"/>
      <c r="Y23" s="132"/>
      <c r="Z23" s="133"/>
      <c r="AA23" s="132"/>
      <c r="AB23" s="1053"/>
      <c r="AC23" s="461"/>
      <c r="AD23" s="1058" t="s">
        <v>1095</v>
      </c>
      <c r="AE23" s="1059"/>
      <c r="AF23" s="1059"/>
      <c r="AG23" s="1059"/>
      <c r="AH23" s="1059"/>
      <c r="AI23" s="1060"/>
      <c r="AJ23" s="1054"/>
      <c r="AK23" s="1055"/>
      <c r="AL23" s="1055"/>
      <c r="AM23" s="1055"/>
      <c r="AN23" s="1055"/>
      <c r="AO23" s="1055"/>
      <c r="AP23" s="1055"/>
      <c r="AQ23" s="1056"/>
      <c r="AR23" s="396"/>
      <c r="AS23" s="1053"/>
      <c r="AT23" s="461"/>
      <c r="AU23" s="1058" t="s">
        <v>1095</v>
      </c>
      <c r="AV23" s="1059"/>
      <c r="AW23" s="1059"/>
      <c r="AX23" s="1059"/>
      <c r="AY23" s="1059"/>
      <c r="AZ23" s="1060"/>
      <c r="BA23" s="1054"/>
      <c r="BB23" s="1055"/>
      <c r="BC23" s="1055"/>
      <c r="BD23" s="1055"/>
      <c r="BE23" s="1055"/>
      <c r="BF23" s="1055"/>
      <c r="BG23" s="1055"/>
      <c r="BH23" s="1056"/>
      <c r="BI23" s="396"/>
      <c r="BJ23" s="1053"/>
      <c r="BK23" s="461"/>
      <c r="BL23" s="1058" t="s">
        <v>1095</v>
      </c>
      <c r="BM23" s="1059"/>
      <c r="BN23" s="1059"/>
      <c r="BO23" s="1059"/>
      <c r="BP23" s="1059"/>
      <c r="BQ23" s="1060"/>
      <c r="BR23" s="1054"/>
      <c r="BS23" s="1055"/>
      <c r="BT23" s="1055"/>
      <c r="BU23" s="1055"/>
      <c r="BV23" s="1055"/>
      <c r="BW23" s="1055"/>
      <c r="BX23" s="1055"/>
      <c r="BY23" s="1056"/>
      <c r="BZ23" s="396"/>
      <c r="CA23" s="1053"/>
      <c r="CB23" s="461"/>
      <c r="CC23" s="1058" t="s">
        <v>1095</v>
      </c>
      <c r="CD23" s="1059"/>
      <c r="CE23" s="1059"/>
      <c r="CF23" s="1059"/>
      <c r="CG23" s="1059"/>
      <c r="CH23" s="1060"/>
      <c r="CI23" s="1054"/>
      <c r="CJ23" s="1055"/>
      <c r="CK23" s="1055"/>
      <c r="CL23" s="1055"/>
      <c r="CM23" s="1055"/>
      <c r="CN23" s="1055"/>
      <c r="CO23" s="1055"/>
      <c r="CP23" s="1056"/>
      <c r="CQ23" s="396"/>
      <c r="CR23" s="1053"/>
      <c r="CS23" s="461"/>
      <c r="CT23" s="1058" t="s">
        <v>1095</v>
      </c>
      <c r="CU23" s="1059"/>
      <c r="CV23" s="1059"/>
      <c r="CW23" s="1059"/>
      <c r="CX23" s="1059"/>
      <c r="CY23" s="1060"/>
      <c r="CZ23" s="1054"/>
      <c r="DA23" s="1055"/>
      <c r="DB23" s="1055"/>
      <c r="DC23" s="1055"/>
      <c r="DD23" s="1055"/>
      <c r="DE23" s="1055"/>
      <c r="DF23" s="1055"/>
      <c r="DG23" s="1056"/>
    </row>
    <row r="24" spans="1:111" ht="24.95" customHeight="1">
      <c r="A24" s="132"/>
      <c r="B24" s="132"/>
      <c r="C24" s="132"/>
      <c r="D24" s="132"/>
      <c r="E24" s="132"/>
      <c r="F24" s="132"/>
      <c r="G24" s="132"/>
      <c r="H24" s="132"/>
      <c r="I24" s="132"/>
      <c r="J24" s="132"/>
      <c r="K24" s="132"/>
      <c r="L24" s="132"/>
      <c r="M24" s="133"/>
      <c r="N24" s="141"/>
      <c r="O24" s="141"/>
      <c r="P24" s="142"/>
      <c r="Q24" s="141"/>
      <c r="R24" s="1077" t="s">
        <v>1155</v>
      </c>
      <c r="S24" s="1077"/>
      <c r="T24" s="1077"/>
      <c r="U24" s="1077"/>
      <c r="V24" s="1077"/>
      <c r="W24" s="1077"/>
      <c r="X24" s="1077"/>
      <c r="Y24" s="1077"/>
      <c r="Z24" s="133"/>
      <c r="AA24" s="132"/>
      <c r="AB24" s="1053"/>
      <c r="AC24" s="1049" t="s">
        <v>1037</v>
      </c>
      <c r="AD24" s="1050"/>
      <c r="AE24" s="1050"/>
      <c r="AF24" s="1050"/>
      <c r="AG24" s="1050"/>
      <c r="AH24" s="1050"/>
      <c r="AI24" s="1051"/>
      <c r="AJ24" s="1046"/>
      <c r="AK24" s="1047"/>
      <c r="AL24" s="1047"/>
      <c r="AM24" s="1047"/>
      <c r="AN24" s="1047"/>
      <c r="AO24" s="1047"/>
      <c r="AP24" s="1047"/>
      <c r="AQ24" s="1048"/>
      <c r="AR24" s="395"/>
      <c r="AS24" s="1053"/>
      <c r="AT24" s="1049" t="s">
        <v>1037</v>
      </c>
      <c r="AU24" s="1050"/>
      <c r="AV24" s="1050"/>
      <c r="AW24" s="1050"/>
      <c r="AX24" s="1050"/>
      <c r="AY24" s="1050"/>
      <c r="AZ24" s="1051"/>
      <c r="BA24" s="1046"/>
      <c r="BB24" s="1047"/>
      <c r="BC24" s="1047"/>
      <c r="BD24" s="1047"/>
      <c r="BE24" s="1047"/>
      <c r="BF24" s="1047"/>
      <c r="BG24" s="1047"/>
      <c r="BH24" s="1048"/>
      <c r="BI24" s="395"/>
      <c r="BJ24" s="1053"/>
      <c r="BK24" s="1049" t="s">
        <v>1037</v>
      </c>
      <c r="BL24" s="1050"/>
      <c r="BM24" s="1050"/>
      <c r="BN24" s="1050"/>
      <c r="BO24" s="1050"/>
      <c r="BP24" s="1050"/>
      <c r="BQ24" s="1051"/>
      <c r="BR24" s="1046"/>
      <c r="BS24" s="1047"/>
      <c r="BT24" s="1047"/>
      <c r="BU24" s="1047"/>
      <c r="BV24" s="1047"/>
      <c r="BW24" s="1047"/>
      <c r="BX24" s="1047"/>
      <c r="BY24" s="1048"/>
      <c r="BZ24" s="395"/>
      <c r="CA24" s="1053"/>
      <c r="CB24" s="1049" t="s">
        <v>1037</v>
      </c>
      <c r="CC24" s="1050"/>
      <c r="CD24" s="1050"/>
      <c r="CE24" s="1050"/>
      <c r="CF24" s="1050"/>
      <c r="CG24" s="1050"/>
      <c r="CH24" s="1051"/>
      <c r="CI24" s="1046"/>
      <c r="CJ24" s="1047"/>
      <c r="CK24" s="1047"/>
      <c r="CL24" s="1047"/>
      <c r="CM24" s="1047"/>
      <c r="CN24" s="1047"/>
      <c r="CO24" s="1047"/>
      <c r="CP24" s="1048"/>
      <c r="CQ24" s="395"/>
      <c r="CR24" s="1053"/>
      <c r="CS24" s="1049" t="s">
        <v>1037</v>
      </c>
      <c r="CT24" s="1050"/>
      <c r="CU24" s="1050"/>
      <c r="CV24" s="1050"/>
      <c r="CW24" s="1050"/>
      <c r="CX24" s="1050"/>
      <c r="CY24" s="1051"/>
      <c r="CZ24" s="1046"/>
      <c r="DA24" s="1047"/>
      <c r="DB24" s="1047"/>
      <c r="DC24" s="1047"/>
      <c r="DD24" s="1047"/>
      <c r="DE24" s="1047"/>
      <c r="DF24" s="1047"/>
      <c r="DG24" s="1048"/>
    </row>
    <row r="25" spans="1:111" ht="24.95" customHeight="1">
      <c r="A25" s="132"/>
      <c r="B25" s="132"/>
      <c r="C25" s="132"/>
      <c r="D25" s="132"/>
      <c r="E25" s="132"/>
      <c r="F25" s="132"/>
      <c r="G25" s="132"/>
      <c r="H25" s="132"/>
      <c r="I25" s="132"/>
      <c r="J25" s="132"/>
      <c r="K25" s="132"/>
      <c r="L25" s="132"/>
      <c r="M25" s="133"/>
      <c r="N25" s="132"/>
      <c r="O25" s="132"/>
      <c r="P25" s="132"/>
      <c r="Q25" s="134"/>
      <c r="R25" s="1057"/>
      <c r="S25" s="1057"/>
      <c r="T25" s="1057"/>
      <c r="U25" s="1057"/>
      <c r="V25" s="1057"/>
      <c r="W25" s="1057"/>
      <c r="X25" s="1057"/>
      <c r="Y25" s="1057"/>
      <c r="Z25" s="133"/>
      <c r="AA25" s="132"/>
      <c r="AB25" s="397" t="s">
        <v>440</v>
      </c>
      <c r="AC25" s="419"/>
      <c r="AD25" s="1043" t="s">
        <v>441</v>
      </c>
      <c r="AE25" s="1044"/>
      <c r="AF25" s="1044"/>
      <c r="AG25" s="1044"/>
      <c r="AH25" s="1044"/>
      <c r="AI25" s="1045"/>
      <c r="AJ25" s="1046"/>
      <c r="AK25" s="1047"/>
      <c r="AL25" s="1047"/>
      <c r="AM25" s="1047"/>
      <c r="AN25" s="1047"/>
      <c r="AO25" s="1047"/>
      <c r="AP25" s="1047"/>
      <c r="AQ25" s="1048"/>
      <c r="AR25" s="395"/>
      <c r="AS25" s="397" t="s">
        <v>440</v>
      </c>
      <c r="AT25" s="419"/>
      <c r="AU25" s="1043" t="s">
        <v>441</v>
      </c>
      <c r="AV25" s="1044"/>
      <c r="AW25" s="1044"/>
      <c r="AX25" s="1044"/>
      <c r="AY25" s="1044"/>
      <c r="AZ25" s="1045"/>
      <c r="BA25" s="1046"/>
      <c r="BB25" s="1047"/>
      <c r="BC25" s="1047"/>
      <c r="BD25" s="1047"/>
      <c r="BE25" s="1047"/>
      <c r="BF25" s="1047"/>
      <c r="BG25" s="1047"/>
      <c r="BH25" s="1048"/>
      <c r="BI25" s="395"/>
      <c r="BJ25" s="397" t="s">
        <v>440</v>
      </c>
      <c r="BK25" s="419"/>
      <c r="BL25" s="1043" t="s">
        <v>441</v>
      </c>
      <c r="BM25" s="1044"/>
      <c r="BN25" s="1044"/>
      <c r="BO25" s="1044"/>
      <c r="BP25" s="1044"/>
      <c r="BQ25" s="1045"/>
      <c r="BR25" s="1046"/>
      <c r="BS25" s="1047"/>
      <c r="BT25" s="1047"/>
      <c r="BU25" s="1047"/>
      <c r="BV25" s="1047"/>
      <c r="BW25" s="1047"/>
      <c r="BX25" s="1047"/>
      <c r="BY25" s="1048"/>
      <c r="BZ25" s="395"/>
      <c r="CA25" s="397" t="s">
        <v>440</v>
      </c>
      <c r="CB25" s="419"/>
      <c r="CC25" s="1043" t="s">
        <v>441</v>
      </c>
      <c r="CD25" s="1044"/>
      <c r="CE25" s="1044"/>
      <c r="CF25" s="1044"/>
      <c r="CG25" s="1044"/>
      <c r="CH25" s="1045"/>
      <c r="CI25" s="1046"/>
      <c r="CJ25" s="1047"/>
      <c r="CK25" s="1047"/>
      <c r="CL25" s="1047"/>
      <c r="CM25" s="1047"/>
      <c r="CN25" s="1047"/>
      <c r="CO25" s="1047"/>
      <c r="CP25" s="1048"/>
      <c r="CQ25" s="395"/>
      <c r="CR25" s="397" t="s">
        <v>440</v>
      </c>
      <c r="CS25" s="419"/>
      <c r="CT25" s="1043" t="s">
        <v>441</v>
      </c>
      <c r="CU25" s="1044"/>
      <c r="CV25" s="1044"/>
      <c r="CW25" s="1044"/>
      <c r="CX25" s="1044"/>
      <c r="CY25" s="1045"/>
      <c r="CZ25" s="1046"/>
      <c r="DA25" s="1047"/>
      <c r="DB25" s="1047"/>
      <c r="DC25" s="1047"/>
      <c r="DD25" s="1047"/>
      <c r="DE25" s="1047"/>
      <c r="DF25" s="1047"/>
      <c r="DG25" s="1048"/>
    </row>
    <row r="26" spans="1:111" ht="24.95" customHeight="1">
      <c r="A26" s="138"/>
      <c r="B26" s="138"/>
      <c r="C26" s="138"/>
      <c r="D26" s="138"/>
      <c r="E26" s="138"/>
      <c r="F26" s="138"/>
      <c r="G26" s="138"/>
      <c r="H26" s="138"/>
      <c r="I26" s="138"/>
      <c r="J26" s="138"/>
      <c r="K26" s="138"/>
      <c r="L26" s="138"/>
      <c r="M26" s="283"/>
      <c r="N26" s="138"/>
      <c r="O26" s="138"/>
      <c r="P26" s="132"/>
      <c r="Q26" s="134"/>
      <c r="R26" s="134"/>
      <c r="S26" s="134"/>
      <c r="T26" s="134"/>
      <c r="U26" s="134"/>
      <c r="V26" s="134"/>
      <c r="W26" s="134"/>
      <c r="X26" s="134"/>
      <c r="Y26" s="134"/>
      <c r="Z26" s="133"/>
      <c r="AA26" s="132"/>
      <c r="AB26" s="1063" t="s">
        <v>100</v>
      </c>
      <c r="AC26" s="1064"/>
      <c r="AD26" s="1065"/>
      <c r="AE26" s="1066"/>
      <c r="AF26" s="423" t="s">
        <v>857</v>
      </c>
      <c r="AG26" s="420"/>
      <c r="AH26" s="423" t="s">
        <v>858</v>
      </c>
      <c r="AI26" s="420"/>
      <c r="AJ26" s="423" t="s">
        <v>859</v>
      </c>
      <c r="AK26" s="424" t="s">
        <v>442</v>
      </c>
      <c r="AL26" s="422"/>
      <c r="AM26" s="425" t="s">
        <v>857</v>
      </c>
      <c r="AN26" s="421"/>
      <c r="AO26" s="425" t="s">
        <v>1038</v>
      </c>
      <c r="AP26" s="421"/>
      <c r="AQ26" s="426" t="s">
        <v>859</v>
      </c>
      <c r="AR26" s="395"/>
      <c r="AS26" s="1063" t="s">
        <v>100</v>
      </c>
      <c r="AT26" s="1064"/>
      <c r="AU26" s="1065"/>
      <c r="AV26" s="1066"/>
      <c r="AW26" s="423" t="s">
        <v>857</v>
      </c>
      <c r="AX26" s="420"/>
      <c r="AY26" s="423" t="s">
        <v>858</v>
      </c>
      <c r="AZ26" s="420"/>
      <c r="BA26" s="423" t="s">
        <v>859</v>
      </c>
      <c r="BB26" s="424" t="s">
        <v>442</v>
      </c>
      <c r="BC26" s="422"/>
      <c r="BD26" s="425" t="s">
        <v>857</v>
      </c>
      <c r="BE26" s="421"/>
      <c r="BF26" s="425" t="s">
        <v>1038</v>
      </c>
      <c r="BG26" s="421"/>
      <c r="BH26" s="426" t="s">
        <v>859</v>
      </c>
      <c r="BI26" s="395"/>
      <c r="BJ26" s="1063" t="s">
        <v>100</v>
      </c>
      <c r="BK26" s="1064"/>
      <c r="BL26" s="1065"/>
      <c r="BM26" s="1066"/>
      <c r="BN26" s="423" t="s">
        <v>857</v>
      </c>
      <c r="BO26" s="420"/>
      <c r="BP26" s="423" t="s">
        <v>858</v>
      </c>
      <c r="BQ26" s="420"/>
      <c r="BR26" s="423" t="s">
        <v>859</v>
      </c>
      <c r="BS26" s="424" t="s">
        <v>442</v>
      </c>
      <c r="BT26" s="422"/>
      <c r="BU26" s="425" t="s">
        <v>857</v>
      </c>
      <c r="BV26" s="421"/>
      <c r="BW26" s="425" t="s">
        <v>1038</v>
      </c>
      <c r="BX26" s="421"/>
      <c r="BY26" s="426" t="s">
        <v>859</v>
      </c>
      <c r="BZ26" s="395"/>
      <c r="CA26" s="1063" t="s">
        <v>100</v>
      </c>
      <c r="CB26" s="1064"/>
      <c r="CC26" s="1065"/>
      <c r="CD26" s="1066"/>
      <c r="CE26" s="423" t="s">
        <v>857</v>
      </c>
      <c r="CF26" s="420"/>
      <c r="CG26" s="423" t="s">
        <v>858</v>
      </c>
      <c r="CH26" s="420"/>
      <c r="CI26" s="423" t="s">
        <v>859</v>
      </c>
      <c r="CJ26" s="424" t="s">
        <v>442</v>
      </c>
      <c r="CK26" s="422"/>
      <c r="CL26" s="425" t="s">
        <v>857</v>
      </c>
      <c r="CM26" s="421"/>
      <c r="CN26" s="425" t="s">
        <v>1038</v>
      </c>
      <c r="CO26" s="421"/>
      <c r="CP26" s="426" t="s">
        <v>859</v>
      </c>
      <c r="CQ26" s="395"/>
      <c r="CR26" s="1063" t="s">
        <v>100</v>
      </c>
      <c r="CS26" s="1064"/>
      <c r="CT26" s="1065"/>
      <c r="CU26" s="1066"/>
      <c r="CV26" s="423" t="s">
        <v>857</v>
      </c>
      <c r="CW26" s="420"/>
      <c r="CX26" s="423" t="s">
        <v>858</v>
      </c>
      <c r="CY26" s="420"/>
      <c r="CZ26" s="423" t="s">
        <v>859</v>
      </c>
      <c r="DA26" s="424" t="s">
        <v>442</v>
      </c>
      <c r="DB26" s="422"/>
      <c r="DC26" s="425" t="s">
        <v>857</v>
      </c>
      <c r="DD26" s="421"/>
      <c r="DE26" s="425" t="s">
        <v>1038</v>
      </c>
      <c r="DF26" s="421"/>
      <c r="DG26" s="426" t="s">
        <v>859</v>
      </c>
    </row>
    <row r="27" spans="1:111" ht="15" customHeight="1">
      <c r="A27" s="134"/>
      <c r="B27" s="134"/>
      <c r="C27" s="134"/>
      <c r="D27" s="134"/>
      <c r="E27" s="134"/>
      <c r="F27" s="134"/>
      <c r="G27" s="134"/>
      <c r="H27" s="134"/>
      <c r="I27" s="134"/>
      <c r="J27" s="134"/>
      <c r="K27" s="134"/>
      <c r="L27" s="134"/>
      <c r="M27" s="283"/>
      <c r="N27" s="138"/>
      <c r="O27" s="134"/>
      <c r="P27" s="132"/>
      <c r="Q27" s="132"/>
      <c r="R27" s="132"/>
      <c r="S27" s="132"/>
      <c r="T27" s="132"/>
      <c r="U27" s="132"/>
      <c r="V27" s="132"/>
      <c r="W27" s="132"/>
      <c r="X27" s="132"/>
      <c r="Y27" s="132"/>
      <c r="Z27" s="133"/>
      <c r="AA27" s="132"/>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c r="CO27" s="395"/>
      <c r="CP27" s="395"/>
      <c r="CQ27" s="395"/>
      <c r="CR27" s="395"/>
      <c r="CS27" s="395"/>
      <c r="CT27" s="395"/>
      <c r="CU27" s="395"/>
      <c r="CV27" s="395"/>
      <c r="CW27" s="395"/>
      <c r="CX27" s="395"/>
      <c r="CY27" s="395"/>
      <c r="CZ27" s="395"/>
      <c r="DA27" s="395"/>
      <c r="DB27" s="395"/>
      <c r="DC27" s="395"/>
      <c r="DD27" s="395"/>
      <c r="DE27" s="395"/>
      <c r="DF27" s="395"/>
      <c r="DG27" s="395"/>
    </row>
    <row r="28" spans="1:111" ht="24.95" customHeight="1">
      <c r="A28" s="1068" t="s">
        <v>1040</v>
      </c>
      <c r="B28" s="1069"/>
      <c r="C28" s="1069"/>
      <c r="D28" s="1069"/>
      <c r="E28" s="1069"/>
      <c r="F28" s="1069"/>
      <c r="G28" s="1070"/>
      <c r="H28" s="1054"/>
      <c r="I28" s="1055"/>
      <c r="J28" s="1055"/>
      <c r="K28" s="1055"/>
      <c r="L28" s="1055"/>
      <c r="M28" s="1055"/>
      <c r="N28" s="1055"/>
      <c r="O28" s="1056"/>
      <c r="P28" s="132"/>
      <c r="Q28" s="132"/>
      <c r="R28" s="132"/>
      <c r="S28" s="132"/>
      <c r="T28" s="132"/>
      <c r="U28" s="132"/>
      <c r="V28" s="132"/>
      <c r="W28" s="132"/>
      <c r="X28" s="132"/>
      <c r="Y28" s="132"/>
      <c r="Z28" s="133"/>
      <c r="AA28" s="132"/>
      <c r="AB28" s="1052"/>
      <c r="AC28" s="1061" t="s">
        <v>1092</v>
      </c>
      <c r="AD28" s="1061"/>
      <c r="AE28" s="1061"/>
      <c r="AF28" s="1061"/>
      <c r="AG28" s="1061"/>
      <c r="AH28" s="1061"/>
      <c r="AI28" s="1061"/>
      <c r="AJ28" s="1057"/>
      <c r="AK28" s="1057"/>
      <c r="AL28" s="1057"/>
      <c r="AM28" s="1057"/>
      <c r="AN28" s="1057"/>
      <c r="AO28" s="1057"/>
      <c r="AP28" s="1057"/>
      <c r="AQ28" s="1057"/>
      <c r="AR28" s="395"/>
      <c r="AS28" s="1052"/>
      <c r="AT28" s="1061" t="s">
        <v>1092</v>
      </c>
      <c r="AU28" s="1061"/>
      <c r="AV28" s="1061"/>
      <c r="AW28" s="1061"/>
      <c r="AX28" s="1061"/>
      <c r="AY28" s="1061"/>
      <c r="AZ28" s="1061"/>
      <c r="BA28" s="1057"/>
      <c r="BB28" s="1057"/>
      <c r="BC28" s="1057"/>
      <c r="BD28" s="1057"/>
      <c r="BE28" s="1057"/>
      <c r="BF28" s="1057"/>
      <c r="BG28" s="1057"/>
      <c r="BH28" s="1057"/>
      <c r="BI28" s="395"/>
      <c r="BJ28" s="1052"/>
      <c r="BK28" s="1061" t="s">
        <v>1092</v>
      </c>
      <c r="BL28" s="1061"/>
      <c r="BM28" s="1061"/>
      <c r="BN28" s="1061"/>
      <c r="BO28" s="1061"/>
      <c r="BP28" s="1061"/>
      <c r="BQ28" s="1061"/>
      <c r="BR28" s="1057"/>
      <c r="BS28" s="1057"/>
      <c r="BT28" s="1057"/>
      <c r="BU28" s="1057"/>
      <c r="BV28" s="1057"/>
      <c r="BW28" s="1057"/>
      <c r="BX28" s="1057"/>
      <c r="BY28" s="1057"/>
      <c r="BZ28" s="395"/>
      <c r="CA28" s="1052"/>
      <c r="CB28" s="1061" t="s">
        <v>1092</v>
      </c>
      <c r="CC28" s="1061"/>
      <c r="CD28" s="1061"/>
      <c r="CE28" s="1061"/>
      <c r="CF28" s="1061"/>
      <c r="CG28" s="1061"/>
      <c r="CH28" s="1061"/>
      <c r="CI28" s="1057"/>
      <c r="CJ28" s="1057"/>
      <c r="CK28" s="1057"/>
      <c r="CL28" s="1057"/>
      <c r="CM28" s="1057"/>
      <c r="CN28" s="1057"/>
      <c r="CO28" s="1057"/>
      <c r="CP28" s="1057"/>
      <c r="CQ28" s="395"/>
      <c r="CR28" s="1052"/>
      <c r="CS28" s="1061" t="s">
        <v>1092</v>
      </c>
      <c r="CT28" s="1061"/>
      <c r="CU28" s="1061"/>
      <c r="CV28" s="1061"/>
      <c r="CW28" s="1061"/>
      <c r="CX28" s="1061"/>
      <c r="CY28" s="1061"/>
      <c r="CZ28" s="1057"/>
      <c r="DA28" s="1057"/>
      <c r="DB28" s="1057"/>
      <c r="DC28" s="1057"/>
      <c r="DD28" s="1057"/>
      <c r="DE28" s="1057"/>
      <c r="DF28" s="1057"/>
      <c r="DG28" s="1057"/>
    </row>
    <row r="29" spans="1:111" ht="24.95" customHeight="1">
      <c r="A29" s="1071"/>
      <c r="B29" s="1072"/>
      <c r="C29" s="1072"/>
      <c r="D29" s="1072"/>
      <c r="E29" s="1072"/>
      <c r="F29" s="1072"/>
      <c r="G29" s="1073"/>
      <c r="H29" s="1074"/>
      <c r="I29" s="1075"/>
      <c r="J29" s="1075"/>
      <c r="K29" s="1075"/>
      <c r="L29" s="1075"/>
      <c r="M29" s="1075"/>
      <c r="N29" s="1075"/>
      <c r="O29" s="1076"/>
      <c r="P29" s="134"/>
      <c r="Q29" s="132"/>
      <c r="R29" s="132"/>
      <c r="S29" s="132"/>
      <c r="T29" s="132"/>
      <c r="U29" s="132"/>
      <c r="V29" s="132"/>
      <c r="W29" s="132"/>
      <c r="X29" s="132"/>
      <c r="Y29" s="132"/>
      <c r="Z29" s="133"/>
      <c r="AA29" s="132"/>
      <c r="AB29" s="1053"/>
      <c r="AC29" s="1061" t="s">
        <v>1035</v>
      </c>
      <c r="AD29" s="1061"/>
      <c r="AE29" s="1061"/>
      <c r="AF29" s="1061"/>
      <c r="AG29" s="1061"/>
      <c r="AH29" s="1061"/>
      <c r="AI29" s="1061"/>
      <c r="AJ29" s="1057"/>
      <c r="AK29" s="1057"/>
      <c r="AL29" s="1057"/>
      <c r="AM29" s="1057"/>
      <c r="AN29" s="1057"/>
      <c r="AO29" s="1057"/>
      <c r="AP29" s="1057"/>
      <c r="AQ29" s="1057"/>
      <c r="AR29" s="395"/>
      <c r="AS29" s="1053"/>
      <c r="AT29" s="1061" t="s">
        <v>1035</v>
      </c>
      <c r="AU29" s="1061"/>
      <c r="AV29" s="1061"/>
      <c r="AW29" s="1061"/>
      <c r="AX29" s="1061"/>
      <c r="AY29" s="1061"/>
      <c r="AZ29" s="1061"/>
      <c r="BA29" s="1057"/>
      <c r="BB29" s="1057"/>
      <c r="BC29" s="1057"/>
      <c r="BD29" s="1057"/>
      <c r="BE29" s="1057"/>
      <c r="BF29" s="1057"/>
      <c r="BG29" s="1057"/>
      <c r="BH29" s="1057"/>
      <c r="BI29" s="395"/>
      <c r="BJ29" s="1053"/>
      <c r="BK29" s="1061" t="s">
        <v>1035</v>
      </c>
      <c r="BL29" s="1061"/>
      <c r="BM29" s="1061"/>
      <c r="BN29" s="1061"/>
      <c r="BO29" s="1061"/>
      <c r="BP29" s="1061"/>
      <c r="BQ29" s="1061"/>
      <c r="BR29" s="1057"/>
      <c r="BS29" s="1057"/>
      <c r="BT29" s="1057"/>
      <c r="BU29" s="1057"/>
      <c r="BV29" s="1057"/>
      <c r="BW29" s="1057"/>
      <c r="BX29" s="1057"/>
      <c r="BY29" s="1057"/>
      <c r="BZ29" s="395"/>
      <c r="CA29" s="1053"/>
      <c r="CB29" s="1061" t="s">
        <v>1035</v>
      </c>
      <c r="CC29" s="1061"/>
      <c r="CD29" s="1061"/>
      <c r="CE29" s="1061"/>
      <c r="CF29" s="1061"/>
      <c r="CG29" s="1061"/>
      <c r="CH29" s="1061"/>
      <c r="CI29" s="1057"/>
      <c r="CJ29" s="1057"/>
      <c r="CK29" s="1057"/>
      <c r="CL29" s="1057"/>
      <c r="CM29" s="1057"/>
      <c r="CN29" s="1057"/>
      <c r="CO29" s="1057"/>
      <c r="CP29" s="1057"/>
      <c r="CQ29" s="395"/>
      <c r="CR29" s="1053"/>
      <c r="CS29" s="1061" t="s">
        <v>1035</v>
      </c>
      <c r="CT29" s="1061"/>
      <c r="CU29" s="1061"/>
      <c r="CV29" s="1061"/>
      <c r="CW29" s="1061"/>
      <c r="CX29" s="1061"/>
      <c r="CY29" s="1061"/>
      <c r="CZ29" s="1057"/>
      <c r="DA29" s="1057"/>
      <c r="DB29" s="1057"/>
      <c r="DC29" s="1057"/>
      <c r="DD29" s="1057"/>
      <c r="DE29" s="1057"/>
      <c r="DF29" s="1057"/>
      <c r="DG29" s="1057"/>
    </row>
    <row r="30" spans="1:111" ht="24.95" customHeight="1">
      <c r="A30" s="138"/>
      <c r="B30" s="138"/>
      <c r="C30" s="138"/>
      <c r="D30" s="138"/>
      <c r="E30" s="138"/>
      <c r="F30" s="138"/>
      <c r="G30" s="138"/>
      <c r="H30" s="395"/>
      <c r="I30" s="395"/>
      <c r="J30" s="395"/>
      <c r="K30" s="395"/>
      <c r="L30" s="395"/>
      <c r="M30" s="395"/>
      <c r="N30" s="395"/>
      <c r="O30" s="395"/>
      <c r="P30" s="132"/>
      <c r="Q30" s="132"/>
      <c r="R30" s="132"/>
      <c r="S30" s="132"/>
      <c r="T30" s="132"/>
      <c r="U30" s="132"/>
      <c r="V30" s="132"/>
      <c r="W30" s="132"/>
      <c r="X30" s="132"/>
      <c r="Y30" s="132"/>
      <c r="Z30" s="133"/>
      <c r="AA30" s="132"/>
      <c r="AB30" s="1053"/>
      <c r="AC30" s="1061" t="s">
        <v>1093</v>
      </c>
      <c r="AD30" s="1061"/>
      <c r="AE30" s="1061"/>
      <c r="AF30" s="1061"/>
      <c r="AG30" s="1061"/>
      <c r="AH30" s="1061"/>
      <c r="AI30" s="1061"/>
      <c r="AJ30" s="1057"/>
      <c r="AK30" s="1057"/>
      <c r="AL30" s="1057"/>
      <c r="AM30" s="1057"/>
      <c r="AN30" s="1057"/>
      <c r="AO30" s="1057"/>
      <c r="AP30" s="1057"/>
      <c r="AQ30" s="1057"/>
      <c r="AR30" s="395"/>
      <c r="AS30" s="1053"/>
      <c r="AT30" s="1061" t="s">
        <v>1093</v>
      </c>
      <c r="AU30" s="1061"/>
      <c r="AV30" s="1061"/>
      <c r="AW30" s="1061"/>
      <c r="AX30" s="1061"/>
      <c r="AY30" s="1061"/>
      <c r="AZ30" s="1061"/>
      <c r="BA30" s="1057"/>
      <c r="BB30" s="1057"/>
      <c r="BC30" s="1057"/>
      <c r="BD30" s="1057"/>
      <c r="BE30" s="1057"/>
      <c r="BF30" s="1057"/>
      <c r="BG30" s="1057"/>
      <c r="BH30" s="1057"/>
      <c r="BI30" s="395"/>
      <c r="BJ30" s="1053"/>
      <c r="BK30" s="1061" t="s">
        <v>1093</v>
      </c>
      <c r="BL30" s="1061"/>
      <c r="BM30" s="1061"/>
      <c r="BN30" s="1061"/>
      <c r="BO30" s="1061"/>
      <c r="BP30" s="1061"/>
      <c r="BQ30" s="1061"/>
      <c r="BR30" s="1057"/>
      <c r="BS30" s="1057"/>
      <c r="BT30" s="1057"/>
      <c r="BU30" s="1057"/>
      <c r="BV30" s="1057"/>
      <c r="BW30" s="1057"/>
      <c r="BX30" s="1057"/>
      <c r="BY30" s="1057"/>
      <c r="BZ30" s="395"/>
      <c r="CA30" s="1053"/>
      <c r="CB30" s="1061" t="s">
        <v>1093</v>
      </c>
      <c r="CC30" s="1061"/>
      <c r="CD30" s="1061"/>
      <c r="CE30" s="1061"/>
      <c r="CF30" s="1061"/>
      <c r="CG30" s="1061"/>
      <c r="CH30" s="1061"/>
      <c r="CI30" s="1057"/>
      <c r="CJ30" s="1057"/>
      <c r="CK30" s="1057"/>
      <c r="CL30" s="1057"/>
      <c r="CM30" s="1057"/>
      <c r="CN30" s="1057"/>
      <c r="CO30" s="1057"/>
      <c r="CP30" s="1057"/>
      <c r="CQ30" s="395"/>
      <c r="CR30" s="1053"/>
      <c r="CS30" s="1061" t="s">
        <v>1093</v>
      </c>
      <c r="CT30" s="1061"/>
      <c r="CU30" s="1061"/>
      <c r="CV30" s="1061"/>
      <c r="CW30" s="1061"/>
      <c r="CX30" s="1061"/>
      <c r="CY30" s="1061"/>
      <c r="CZ30" s="1057"/>
      <c r="DA30" s="1057"/>
      <c r="DB30" s="1057"/>
      <c r="DC30" s="1057"/>
      <c r="DD30" s="1057"/>
      <c r="DE30" s="1057"/>
      <c r="DF30" s="1057"/>
      <c r="DG30" s="1057"/>
    </row>
    <row r="31" spans="1:111" ht="24.95" customHeight="1">
      <c r="A31" s="1067" t="s">
        <v>444</v>
      </c>
      <c r="B31" s="1067"/>
      <c r="C31" s="1067"/>
      <c r="D31" s="1067"/>
      <c r="E31" s="1067"/>
      <c r="F31" s="1067"/>
      <c r="G31" s="1067"/>
      <c r="H31" s="1067"/>
      <c r="I31" s="1067"/>
      <c r="J31" s="1067"/>
      <c r="K31" s="1067"/>
      <c r="L31" s="1067"/>
      <c r="M31" s="1067"/>
      <c r="N31" s="1067"/>
      <c r="O31" s="1067"/>
      <c r="P31" s="1067"/>
      <c r="Q31" s="1067"/>
      <c r="R31" s="1067"/>
      <c r="S31" s="1067"/>
      <c r="T31" s="1067"/>
      <c r="U31" s="1067"/>
      <c r="V31" s="1067"/>
      <c r="W31" s="1067"/>
      <c r="X31" s="132"/>
      <c r="Y31" s="132"/>
      <c r="Z31" s="133"/>
      <c r="AA31" s="285"/>
      <c r="AB31" s="1053"/>
      <c r="AC31" s="1061" t="s">
        <v>1094</v>
      </c>
      <c r="AD31" s="1061"/>
      <c r="AE31" s="1061"/>
      <c r="AF31" s="1061"/>
      <c r="AG31" s="1061"/>
      <c r="AH31" s="1061"/>
      <c r="AI31" s="1061"/>
      <c r="AJ31" s="1054"/>
      <c r="AK31" s="1055"/>
      <c r="AL31" s="1055"/>
      <c r="AM31" s="1055"/>
      <c r="AN31" s="1055"/>
      <c r="AO31" s="1055"/>
      <c r="AP31" s="1055"/>
      <c r="AQ31" s="1056"/>
      <c r="AR31" s="395"/>
      <c r="AS31" s="1053"/>
      <c r="AT31" s="1061" t="s">
        <v>1094</v>
      </c>
      <c r="AU31" s="1061"/>
      <c r="AV31" s="1061"/>
      <c r="AW31" s="1061"/>
      <c r="AX31" s="1061"/>
      <c r="AY31" s="1061"/>
      <c r="AZ31" s="1061"/>
      <c r="BA31" s="1054"/>
      <c r="BB31" s="1055"/>
      <c r="BC31" s="1055"/>
      <c r="BD31" s="1055"/>
      <c r="BE31" s="1055"/>
      <c r="BF31" s="1055"/>
      <c r="BG31" s="1055"/>
      <c r="BH31" s="1056"/>
      <c r="BI31" s="395"/>
      <c r="BJ31" s="1053"/>
      <c r="BK31" s="1061" t="s">
        <v>1094</v>
      </c>
      <c r="BL31" s="1061"/>
      <c r="BM31" s="1061"/>
      <c r="BN31" s="1061"/>
      <c r="BO31" s="1061"/>
      <c r="BP31" s="1061"/>
      <c r="BQ31" s="1061"/>
      <c r="BR31" s="1054"/>
      <c r="BS31" s="1055"/>
      <c r="BT31" s="1055"/>
      <c r="BU31" s="1055"/>
      <c r="BV31" s="1055"/>
      <c r="BW31" s="1055"/>
      <c r="BX31" s="1055"/>
      <c r="BY31" s="1056"/>
      <c r="BZ31" s="395"/>
      <c r="CA31" s="1053"/>
      <c r="CB31" s="1061" t="s">
        <v>1094</v>
      </c>
      <c r="CC31" s="1061"/>
      <c r="CD31" s="1061"/>
      <c r="CE31" s="1061"/>
      <c r="CF31" s="1061"/>
      <c r="CG31" s="1061"/>
      <c r="CH31" s="1061"/>
      <c r="CI31" s="1054"/>
      <c r="CJ31" s="1055"/>
      <c r="CK31" s="1055"/>
      <c r="CL31" s="1055"/>
      <c r="CM31" s="1055"/>
      <c r="CN31" s="1055"/>
      <c r="CO31" s="1055"/>
      <c r="CP31" s="1056"/>
      <c r="CQ31" s="395"/>
      <c r="CR31" s="1053"/>
      <c r="CS31" s="1061" t="s">
        <v>1094</v>
      </c>
      <c r="CT31" s="1061"/>
      <c r="CU31" s="1061"/>
      <c r="CV31" s="1061"/>
      <c r="CW31" s="1061"/>
      <c r="CX31" s="1061"/>
      <c r="CY31" s="1061"/>
      <c r="CZ31" s="1054"/>
      <c r="DA31" s="1055"/>
      <c r="DB31" s="1055"/>
      <c r="DC31" s="1055"/>
      <c r="DD31" s="1055"/>
      <c r="DE31" s="1055"/>
      <c r="DF31" s="1055"/>
      <c r="DG31" s="1056"/>
    </row>
    <row r="32" spans="1:111" ht="24.95" customHeight="1">
      <c r="A32" s="132"/>
      <c r="B32" s="132"/>
      <c r="C32" s="132"/>
      <c r="D32" s="132"/>
      <c r="E32" s="132"/>
      <c r="F32" s="132"/>
      <c r="G32" s="132"/>
      <c r="H32" s="395"/>
      <c r="I32" s="395"/>
      <c r="J32" s="395"/>
      <c r="K32" s="395"/>
      <c r="L32" s="395"/>
      <c r="M32" s="395"/>
      <c r="N32" s="395"/>
      <c r="O32" s="395"/>
      <c r="P32" s="132"/>
      <c r="Q32" s="132"/>
      <c r="R32" s="132"/>
      <c r="S32" s="132"/>
      <c r="T32" s="132"/>
      <c r="U32" s="132"/>
      <c r="V32" s="132"/>
      <c r="W32" s="132"/>
      <c r="X32" s="132"/>
      <c r="Y32" s="132"/>
      <c r="Z32" s="133"/>
      <c r="AA32" s="132"/>
      <c r="AB32" s="1053"/>
      <c r="AC32" s="1043" t="s">
        <v>276</v>
      </c>
      <c r="AD32" s="1044"/>
      <c r="AE32" s="1044"/>
      <c r="AF32" s="1044"/>
      <c r="AG32" s="1044"/>
      <c r="AH32" s="1044"/>
      <c r="AI32" s="1045"/>
      <c r="AJ32" s="1054"/>
      <c r="AK32" s="1055"/>
      <c r="AL32" s="1055"/>
      <c r="AM32" s="1055"/>
      <c r="AN32" s="1055"/>
      <c r="AO32" s="1055"/>
      <c r="AP32" s="1055"/>
      <c r="AQ32" s="1056"/>
      <c r="AR32" s="395"/>
      <c r="AS32" s="1053"/>
      <c r="AT32" s="1043" t="s">
        <v>276</v>
      </c>
      <c r="AU32" s="1044"/>
      <c r="AV32" s="1044"/>
      <c r="AW32" s="1044"/>
      <c r="AX32" s="1044"/>
      <c r="AY32" s="1044"/>
      <c r="AZ32" s="1045"/>
      <c r="BA32" s="1054"/>
      <c r="BB32" s="1055"/>
      <c r="BC32" s="1055"/>
      <c r="BD32" s="1055"/>
      <c r="BE32" s="1055"/>
      <c r="BF32" s="1055"/>
      <c r="BG32" s="1055"/>
      <c r="BH32" s="1056"/>
      <c r="BI32" s="395"/>
      <c r="BJ32" s="1053"/>
      <c r="BK32" s="1043" t="s">
        <v>276</v>
      </c>
      <c r="BL32" s="1044"/>
      <c r="BM32" s="1044"/>
      <c r="BN32" s="1044"/>
      <c r="BO32" s="1044"/>
      <c r="BP32" s="1044"/>
      <c r="BQ32" s="1045"/>
      <c r="BR32" s="1054"/>
      <c r="BS32" s="1055"/>
      <c r="BT32" s="1055"/>
      <c r="BU32" s="1055"/>
      <c r="BV32" s="1055"/>
      <c r="BW32" s="1055"/>
      <c r="BX32" s="1055"/>
      <c r="BY32" s="1056"/>
      <c r="BZ32" s="395"/>
      <c r="CA32" s="1053"/>
      <c r="CB32" s="1043" t="s">
        <v>276</v>
      </c>
      <c r="CC32" s="1044"/>
      <c r="CD32" s="1044"/>
      <c r="CE32" s="1044"/>
      <c r="CF32" s="1044"/>
      <c r="CG32" s="1044"/>
      <c r="CH32" s="1045"/>
      <c r="CI32" s="1054"/>
      <c r="CJ32" s="1055"/>
      <c r="CK32" s="1055"/>
      <c r="CL32" s="1055"/>
      <c r="CM32" s="1055"/>
      <c r="CN32" s="1055"/>
      <c r="CO32" s="1055"/>
      <c r="CP32" s="1056"/>
      <c r="CQ32" s="395"/>
      <c r="CR32" s="1053"/>
      <c r="CS32" s="1043" t="s">
        <v>276</v>
      </c>
      <c r="CT32" s="1044"/>
      <c r="CU32" s="1044"/>
      <c r="CV32" s="1044"/>
      <c r="CW32" s="1044"/>
      <c r="CX32" s="1044"/>
      <c r="CY32" s="1045"/>
      <c r="CZ32" s="1054"/>
      <c r="DA32" s="1055"/>
      <c r="DB32" s="1055"/>
      <c r="DC32" s="1055"/>
      <c r="DD32" s="1055"/>
      <c r="DE32" s="1055"/>
      <c r="DF32" s="1055"/>
      <c r="DG32" s="1056"/>
    </row>
    <row r="33" spans="1:111" ht="24.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3"/>
      <c r="AA33" s="132"/>
      <c r="AB33" s="1053"/>
      <c r="AC33" s="1062" t="s">
        <v>1036</v>
      </c>
      <c r="AD33" s="1062"/>
      <c r="AE33" s="1062"/>
      <c r="AF33" s="1062"/>
      <c r="AG33" s="1062"/>
      <c r="AH33" s="1062"/>
      <c r="AI33" s="1062"/>
      <c r="AJ33" s="1054"/>
      <c r="AK33" s="1055"/>
      <c r="AL33" s="1055"/>
      <c r="AM33" s="1055"/>
      <c r="AN33" s="1055"/>
      <c r="AO33" s="1055"/>
      <c r="AP33" s="1055"/>
      <c r="AQ33" s="1056"/>
      <c r="AR33" s="395"/>
      <c r="AS33" s="1053"/>
      <c r="AT33" s="1062" t="s">
        <v>1036</v>
      </c>
      <c r="AU33" s="1062"/>
      <c r="AV33" s="1062"/>
      <c r="AW33" s="1062"/>
      <c r="AX33" s="1062"/>
      <c r="AY33" s="1062"/>
      <c r="AZ33" s="1062"/>
      <c r="BA33" s="1054"/>
      <c r="BB33" s="1055"/>
      <c r="BC33" s="1055"/>
      <c r="BD33" s="1055"/>
      <c r="BE33" s="1055"/>
      <c r="BF33" s="1055"/>
      <c r="BG33" s="1055"/>
      <c r="BH33" s="1056"/>
      <c r="BI33" s="395"/>
      <c r="BJ33" s="1053"/>
      <c r="BK33" s="1062" t="s">
        <v>1036</v>
      </c>
      <c r="BL33" s="1062"/>
      <c r="BM33" s="1062"/>
      <c r="BN33" s="1062"/>
      <c r="BO33" s="1062"/>
      <c r="BP33" s="1062"/>
      <c r="BQ33" s="1062"/>
      <c r="BR33" s="1054"/>
      <c r="BS33" s="1055"/>
      <c r="BT33" s="1055"/>
      <c r="BU33" s="1055"/>
      <c r="BV33" s="1055"/>
      <c r="BW33" s="1055"/>
      <c r="BX33" s="1055"/>
      <c r="BY33" s="1056"/>
      <c r="BZ33" s="395"/>
      <c r="CA33" s="1053"/>
      <c r="CB33" s="1062" t="s">
        <v>1036</v>
      </c>
      <c r="CC33" s="1062"/>
      <c r="CD33" s="1062"/>
      <c r="CE33" s="1062"/>
      <c r="CF33" s="1062"/>
      <c r="CG33" s="1062"/>
      <c r="CH33" s="1062"/>
      <c r="CI33" s="1054"/>
      <c r="CJ33" s="1055"/>
      <c r="CK33" s="1055"/>
      <c r="CL33" s="1055"/>
      <c r="CM33" s="1055"/>
      <c r="CN33" s="1055"/>
      <c r="CO33" s="1055"/>
      <c r="CP33" s="1056"/>
      <c r="CQ33" s="395"/>
      <c r="CR33" s="1053"/>
      <c r="CS33" s="1062" t="s">
        <v>1036</v>
      </c>
      <c r="CT33" s="1062"/>
      <c r="CU33" s="1062"/>
      <c r="CV33" s="1062"/>
      <c r="CW33" s="1062"/>
      <c r="CX33" s="1062"/>
      <c r="CY33" s="1062"/>
      <c r="CZ33" s="1054"/>
      <c r="DA33" s="1055"/>
      <c r="DB33" s="1055"/>
      <c r="DC33" s="1055"/>
      <c r="DD33" s="1055"/>
      <c r="DE33" s="1055"/>
      <c r="DF33" s="1055"/>
      <c r="DG33" s="1056"/>
    </row>
    <row r="34" spans="1:111" ht="24.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3"/>
      <c r="AA34" s="132"/>
      <c r="AB34" s="1053"/>
      <c r="AC34" s="461"/>
      <c r="AD34" s="1058" t="s">
        <v>1095</v>
      </c>
      <c r="AE34" s="1059"/>
      <c r="AF34" s="1059"/>
      <c r="AG34" s="1059"/>
      <c r="AH34" s="1059"/>
      <c r="AI34" s="1060"/>
      <c r="AJ34" s="1054"/>
      <c r="AK34" s="1055"/>
      <c r="AL34" s="1055"/>
      <c r="AM34" s="1055"/>
      <c r="AN34" s="1055"/>
      <c r="AO34" s="1055"/>
      <c r="AP34" s="1055"/>
      <c r="AQ34" s="1056"/>
      <c r="AR34" s="396"/>
      <c r="AS34" s="1053"/>
      <c r="AT34" s="461"/>
      <c r="AU34" s="1058" t="s">
        <v>1095</v>
      </c>
      <c r="AV34" s="1059"/>
      <c r="AW34" s="1059"/>
      <c r="AX34" s="1059"/>
      <c r="AY34" s="1059"/>
      <c r="AZ34" s="1060"/>
      <c r="BA34" s="1054"/>
      <c r="BB34" s="1055"/>
      <c r="BC34" s="1055"/>
      <c r="BD34" s="1055"/>
      <c r="BE34" s="1055"/>
      <c r="BF34" s="1055"/>
      <c r="BG34" s="1055"/>
      <c r="BH34" s="1056"/>
      <c r="BI34" s="396"/>
      <c r="BJ34" s="1053"/>
      <c r="BK34" s="461"/>
      <c r="BL34" s="1058" t="s">
        <v>1095</v>
      </c>
      <c r="BM34" s="1059"/>
      <c r="BN34" s="1059"/>
      <c r="BO34" s="1059"/>
      <c r="BP34" s="1059"/>
      <c r="BQ34" s="1060"/>
      <c r="BR34" s="1054"/>
      <c r="BS34" s="1055"/>
      <c r="BT34" s="1055"/>
      <c r="BU34" s="1055"/>
      <c r="BV34" s="1055"/>
      <c r="BW34" s="1055"/>
      <c r="BX34" s="1055"/>
      <c r="BY34" s="1056"/>
      <c r="BZ34" s="396"/>
      <c r="CA34" s="1053"/>
      <c r="CB34" s="461"/>
      <c r="CC34" s="1058" t="s">
        <v>1095</v>
      </c>
      <c r="CD34" s="1059"/>
      <c r="CE34" s="1059"/>
      <c r="CF34" s="1059"/>
      <c r="CG34" s="1059"/>
      <c r="CH34" s="1060"/>
      <c r="CI34" s="1054"/>
      <c r="CJ34" s="1055"/>
      <c r="CK34" s="1055"/>
      <c r="CL34" s="1055"/>
      <c r="CM34" s="1055"/>
      <c r="CN34" s="1055"/>
      <c r="CO34" s="1055"/>
      <c r="CP34" s="1056"/>
      <c r="CQ34" s="396"/>
      <c r="CR34" s="1053"/>
      <c r="CS34" s="461"/>
      <c r="CT34" s="1058" t="s">
        <v>1095</v>
      </c>
      <c r="CU34" s="1059"/>
      <c r="CV34" s="1059"/>
      <c r="CW34" s="1059"/>
      <c r="CX34" s="1059"/>
      <c r="CY34" s="1060"/>
      <c r="CZ34" s="1054"/>
      <c r="DA34" s="1055"/>
      <c r="DB34" s="1055"/>
      <c r="DC34" s="1055"/>
      <c r="DD34" s="1055"/>
      <c r="DE34" s="1055"/>
      <c r="DF34" s="1055"/>
      <c r="DG34" s="1056"/>
    </row>
    <row r="35" spans="1:111" ht="24.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3"/>
      <c r="AA35" s="132"/>
      <c r="AB35" s="1053"/>
      <c r="AC35" s="1049" t="s">
        <v>1037</v>
      </c>
      <c r="AD35" s="1050"/>
      <c r="AE35" s="1050"/>
      <c r="AF35" s="1050"/>
      <c r="AG35" s="1050"/>
      <c r="AH35" s="1050"/>
      <c r="AI35" s="1051"/>
      <c r="AJ35" s="1046"/>
      <c r="AK35" s="1047"/>
      <c r="AL35" s="1047"/>
      <c r="AM35" s="1047"/>
      <c r="AN35" s="1047"/>
      <c r="AO35" s="1047"/>
      <c r="AP35" s="1047"/>
      <c r="AQ35" s="1048"/>
      <c r="AR35" s="395"/>
      <c r="AS35" s="1053"/>
      <c r="AT35" s="1049" t="s">
        <v>1037</v>
      </c>
      <c r="AU35" s="1050"/>
      <c r="AV35" s="1050"/>
      <c r="AW35" s="1050"/>
      <c r="AX35" s="1050"/>
      <c r="AY35" s="1050"/>
      <c r="AZ35" s="1051"/>
      <c r="BA35" s="1046"/>
      <c r="BB35" s="1047"/>
      <c r="BC35" s="1047"/>
      <c r="BD35" s="1047"/>
      <c r="BE35" s="1047"/>
      <c r="BF35" s="1047"/>
      <c r="BG35" s="1047"/>
      <c r="BH35" s="1048"/>
      <c r="BI35" s="395"/>
      <c r="BJ35" s="1053"/>
      <c r="BK35" s="1049" t="s">
        <v>1037</v>
      </c>
      <c r="BL35" s="1050"/>
      <c r="BM35" s="1050"/>
      <c r="BN35" s="1050"/>
      <c r="BO35" s="1050"/>
      <c r="BP35" s="1050"/>
      <c r="BQ35" s="1051"/>
      <c r="BR35" s="1046"/>
      <c r="BS35" s="1047"/>
      <c r="BT35" s="1047"/>
      <c r="BU35" s="1047"/>
      <c r="BV35" s="1047"/>
      <c r="BW35" s="1047"/>
      <c r="BX35" s="1047"/>
      <c r="BY35" s="1048"/>
      <c r="BZ35" s="395"/>
      <c r="CA35" s="1053"/>
      <c r="CB35" s="1049" t="s">
        <v>1037</v>
      </c>
      <c r="CC35" s="1050"/>
      <c r="CD35" s="1050"/>
      <c r="CE35" s="1050"/>
      <c r="CF35" s="1050"/>
      <c r="CG35" s="1050"/>
      <c r="CH35" s="1051"/>
      <c r="CI35" s="1046"/>
      <c r="CJ35" s="1047"/>
      <c r="CK35" s="1047"/>
      <c r="CL35" s="1047"/>
      <c r="CM35" s="1047"/>
      <c r="CN35" s="1047"/>
      <c r="CO35" s="1047"/>
      <c r="CP35" s="1048"/>
      <c r="CQ35" s="395"/>
      <c r="CR35" s="1053"/>
      <c r="CS35" s="1049" t="s">
        <v>1037</v>
      </c>
      <c r="CT35" s="1050"/>
      <c r="CU35" s="1050"/>
      <c r="CV35" s="1050"/>
      <c r="CW35" s="1050"/>
      <c r="CX35" s="1050"/>
      <c r="CY35" s="1051"/>
      <c r="CZ35" s="1046"/>
      <c r="DA35" s="1047"/>
      <c r="DB35" s="1047"/>
      <c r="DC35" s="1047"/>
      <c r="DD35" s="1047"/>
      <c r="DE35" s="1047"/>
      <c r="DF35" s="1047"/>
      <c r="DG35" s="1048"/>
    </row>
    <row r="36" spans="1:111" ht="24.95"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43"/>
      <c r="Y36" s="143"/>
      <c r="Z36" s="144"/>
      <c r="AA36" s="132"/>
      <c r="AB36" s="397" t="s">
        <v>440</v>
      </c>
      <c r="AC36" s="419"/>
      <c r="AD36" s="1043" t="s">
        <v>441</v>
      </c>
      <c r="AE36" s="1044"/>
      <c r="AF36" s="1044"/>
      <c r="AG36" s="1044"/>
      <c r="AH36" s="1044"/>
      <c r="AI36" s="1045"/>
      <c r="AJ36" s="1046"/>
      <c r="AK36" s="1047"/>
      <c r="AL36" s="1047"/>
      <c r="AM36" s="1047"/>
      <c r="AN36" s="1047"/>
      <c r="AO36" s="1047"/>
      <c r="AP36" s="1047"/>
      <c r="AQ36" s="1048"/>
      <c r="AR36" s="395"/>
      <c r="AS36" s="397" t="s">
        <v>440</v>
      </c>
      <c r="AT36" s="419"/>
      <c r="AU36" s="1043" t="s">
        <v>441</v>
      </c>
      <c r="AV36" s="1044"/>
      <c r="AW36" s="1044"/>
      <c r="AX36" s="1044"/>
      <c r="AY36" s="1044"/>
      <c r="AZ36" s="1045"/>
      <c r="BA36" s="1046"/>
      <c r="BB36" s="1047"/>
      <c r="BC36" s="1047"/>
      <c r="BD36" s="1047"/>
      <c r="BE36" s="1047"/>
      <c r="BF36" s="1047"/>
      <c r="BG36" s="1047"/>
      <c r="BH36" s="1048"/>
      <c r="BI36" s="395"/>
      <c r="BJ36" s="397" t="s">
        <v>440</v>
      </c>
      <c r="BK36" s="419"/>
      <c r="BL36" s="1043" t="s">
        <v>441</v>
      </c>
      <c r="BM36" s="1044"/>
      <c r="BN36" s="1044"/>
      <c r="BO36" s="1044"/>
      <c r="BP36" s="1044"/>
      <c r="BQ36" s="1045"/>
      <c r="BR36" s="1046"/>
      <c r="BS36" s="1047"/>
      <c r="BT36" s="1047"/>
      <c r="BU36" s="1047"/>
      <c r="BV36" s="1047"/>
      <c r="BW36" s="1047"/>
      <c r="BX36" s="1047"/>
      <c r="BY36" s="1048"/>
      <c r="BZ36" s="395"/>
      <c r="CA36" s="397" t="s">
        <v>440</v>
      </c>
      <c r="CB36" s="419"/>
      <c r="CC36" s="1043" t="s">
        <v>441</v>
      </c>
      <c r="CD36" s="1044"/>
      <c r="CE36" s="1044"/>
      <c r="CF36" s="1044"/>
      <c r="CG36" s="1044"/>
      <c r="CH36" s="1045"/>
      <c r="CI36" s="1046"/>
      <c r="CJ36" s="1047"/>
      <c r="CK36" s="1047"/>
      <c r="CL36" s="1047"/>
      <c r="CM36" s="1047"/>
      <c r="CN36" s="1047"/>
      <c r="CO36" s="1047"/>
      <c r="CP36" s="1048"/>
      <c r="CQ36" s="395"/>
      <c r="CR36" s="397" t="s">
        <v>440</v>
      </c>
      <c r="CS36" s="419"/>
      <c r="CT36" s="1043" t="s">
        <v>441</v>
      </c>
      <c r="CU36" s="1044"/>
      <c r="CV36" s="1044"/>
      <c r="CW36" s="1044"/>
      <c r="CX36" s="1044"/>
      <c r="CY36" s="1045"/>
      <c r="CZ36" s="1046"/>
      <c r="DA36" s="1047"/>
      <c r="DB36" s="1047"/>
      <c r="DC36" s="1047"/>
      <c r="DD36" s="1047"/>
      <c r="DE36" s="1047"/>
      <c r="DF36" s="1047"/>
      <c r="DG36" s="1048"/>
    </row>
    <row r="37" spans="1:111" ht="24.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3"/>
      <c r="AA37" s="132"/>
      <c r="AB37" s="1063" t="s">
        <v>100</v>
      </c>
      <c r="AC37" s="1064"/>
      <c r="AD37" s="1065"/>
      <c r="AE37" s="1066"/>
      <c r="AF37" s="423" t="s">
        <v>857</v>
      </c>
      <c r="AG37" s="420"/>
      <c r="AH37" s="423" t="s">
        <v>858</v>
      </c>
      <c r="AI37" s="420"/>
      <c r="AJ37" s="423" t="s">
        <v>859</v>
      </c>
      <c r="AK37" s="424" t="s">
        <v>442</v>
      </c>
      <c r="AL37" s="422"/>
      <c r="AM37" s="425" t="s">
        <v>857</v>
      </c>
      <c r="AN37" s="421"/>
      <c r="AO37" s="425" t="s">
        <v>1038</v>
      </c>
      <c r="AP37" s="421"/>
      <c r="AQ37" s="426" t="s">
        <v>859</v>
      </c>
      <c r="AR37" s="395"/>
      <c r="AS37" s="1063" t="s">
        <v>100</v>
      </c>
      <c r="AT37" s="1064"/>
      <c r="AU37" s="1065"/>
      <c r="AV37" s="1066"/>
      <c r="AW37" s="423" t="s">
        <v>857</v>
      </c>
      <c r="AX37" s="420"/>
      <c r="AY37" s="423" t="s">
        <v>858</v>
      </c>
      <c r="AZ37" s="420"/>
      <c r="BA37" s="423" t="s">
        <v>859</v>
      </c>
      <c r="BB37" s="424" t="s">
        <v>442</v>
      </c>
      <c r="BC37" s="422"/>
      <c r="BD37" s="425" t="s">
        <v>857</v>
      </c>
      <c r="BE37" s="421"/>
      <c r="BF37" s="425" t="s">
        <v>1038</v>
      </c>
      <c r="BG37" s="421"/>
      <c r="BH37" s="426" t="s">
        <v>859</v>
      </c>
      <c r="BI37" s="395"/>
      <c r="BJ37" s="1063" t="s">
        <v>100</v>
      </c>
      <c r="BK37" s="1064"/>
      <c r="BL37" s="1065"/>
      <c r="BM37" s="1066"/>
      <c r="BN37" s="423" t="s">
        <v>857</v>
      </c>
      <c r="BO37" s="420"/>
      <c r="BP37" s="423" t="s">
        <v>858</v>
      </c>
      <c r="BQ37" s="420"/>
      <c r="BR37" s="423" t="s">
        <v>859</v>
      </c>
      <c r="BS37" s="424" t="s">
        <v>442</v>
      </c>
      <c r="BT37" s="422"/>
      <c r="BU37" s="425" t="s">
        <v>857</v>
      </c>
      <c r="BV37" s="421"/>
      <c r="BW37" s="425" t="s">
        <v>1038</v>
      </c>
      <c r="BX37" s="421"/>
      <c r="BY37" s="426" t="s">
        <v>859</v>
      </c>
      <c r="BZ37" s="395"/>
      <c r="CA37" s="1063" t="s">
        <v>100</v>
      </c>
      <c r="CB37" s="1064"/>
      <c r="CC37" s="1065"/>
      <c r="CD37" s="1066"/>
      <c r="CE37" s="423" t="s">
        <v>857</v>
      </c>
      <c r="CF37" s="420"/>
      <c r="CG37" s="423" t="s">
        <v>858</v>
      </c>
      <c r="CH37" s="420"/>
      <c r="CI37" s="423" t="s">
        <v>859</v>
      </c>
      <c r="CJ37" s="424" t="s">
        <v>442</v>
      </c>
      <c r="CK37" s="422"/>
      <c r="CL37" s="425" t="s">
        <v>857</v>
      </c>
      <c r="CM37" s="421"/>
      <c r="CN37" s="425" t="s">
        <v>1038</v>
      </c>
      <c r="CO37" s="421"/>
      <c r="CP37" s="426" t="s">
        <v>859</v>
      </c>
      <c r="CQ37" s="395"/>
      <c r="CR37" s="1063" t="s">
        <v>100</v>
      </c>
      <c r="CS37" s="1064"/>
      <c r="CT37" s="1065"/>
      <c r="CU37" s="1066"/>
      <c r="CV37" s="423" t="s">
        <v>857</v>
      </c>
      <c r="CW37" s="420"/>
      <c r="CX37" s="423" t="s">
        <v>858</v>
      </c>
      <c r="CY37" s="420"/>
      <c r="CZ37" s="423" t="s">
        <v>859</v>
      </c>
      <c r="DA37" s="424" t="s">
        <v>442</v>
      </c>
      <c r="DB37" s="422"/>
      <c r="DC37" s="425" t="s">
        <v>857</v>
      </c>
      <c r="DD37" s="421"/>
      <c r="DE37" s="425" t="s">
        <v>1038</v>
      </c>
      <c r="DF37" s="421"/>
      <c r="DG37" s="426" t="s">
        <v>859</v>
      </c>
    </row>
    <row r="38" spans="1:111" ht="1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3"/>
      <c r="AA38" s="132"/>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5"/>
      <c r="BZ38" s="395"/>
      <c r="CA38" s="395"/>
      <c r="CB38" s="395"/>
      <c r="CC38" s="395"/>
      <c r="CD38" s="395"/>
      <c r="CE38" s="395"/>
      <c r="CF38" s="395"/>
      <c r="CG38" s="395"/>
      <c r="CH38" s="395"/>
      <c r="CI38" s="395"/>
      <c r="CJ38" s="395"/>
      <c r="CK38" s="395"/>
      <c r="CL38" s="395"/>
      <c r="CM38" s="395"/>
      <c r="CN38" s="395"/>
      <c r="CO38" s="395"/>
      <c r="CP38" s="395"/>
      <c r="CQ38" s="395"/>
      <c r="CR38" s="395"/>
      <c r="CS38" s="395"/>
      <c r="CT38" s="395"/>
      <c r="CU38" s="395"/>
      <c r="CV38" s="395"/>
      <c r="CW38" s="395"/>
      <c r="CX38" s="395"/>
      <c r="CY38" s="395"/>
      <c r="CZ38" s="395"/>
      <c r="DA38" s="395"/>
      <c r="DB38" s="395"/>
      <c r="DC38" s="395"/>
      <c r="DD38" s="395"/>
      <c r="DE38" s="395"/>
      <c r="DF38" s="395"/>
      <c r="DG38" s="395"/>
    </row>
    <row r="39" spans="1:111" ht="24.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3"/>
      <c r="AA39" s="132"/>
      <c r="AB39" s="1052"/>
      <c r="AC39" s="1061" t="s">
        <v>1092</v>
      </c>
      <c r="AD39" s="1061"/>
      <c r="AE39" s="1061"/>
      <c r="AF39" s="1061"/>
      <c r="AG39" s="1061"/>
      <c r="AH39" s="1061"/>
      <c r="AI39" s="1061"/>
      <c r="AJ39" s="1057"/>
      <c r="AK39" s="1057"/>
      <c r="AL39" s="1057"/>
      <c r="AM39" s="1057"/>
      <c r="AN39" s="1057"/>
      <c r="AO39" s="1057"/>
      <c r="AP39" s="1057"/>
      <c r="AQ39" s="1057"/>
      <c r="AR39" s="395"/>
      <c r="AS39" s="1052"/>
      <c r="AT39" s="1061" t="s">
        <v>1092</v>
      </c>
      <c r="AU39" s="1061"/>
      <c r="AV39" s="1061"/>
      <c r="AW39" s="1061"/>
      <c r="AX39" s="1061"/>
      <c r="AY39" s="1061"/>
      <c r="AZ39" s="1061"/>
      <c r="BA39" s="1057"/>
      <c r="BB39" s="1057"/>
      <c r="BC39" s="1057"/>
      <c r="BD39" s="1057"/>
      <c r="BE39" s="1057"/>
      <c r="BF39" s="1057"/>
      <c r="BG39" s="1057"/>
      <c r="BH39" s="1057"/>
      <c r="BI39" s="395"/>
      <c r="BJ39" s="1052"/>
      <c r="BK39" s="1061" t="s">
        <v>1092</v>
      </c>
      <c r="BL39" s="1061"/>
      <c r="BM39" s="1061"/>
      <c r="BN39" s="1061"/>
      <c r="BO39" s="1061"/>
      <c r="BP39" s="1061"/>
      <c r="BQ39" s="1061"/>
      <c r="BR39" s="1057"/>
      <c r="BS39" s="1057"/>
      <c r="BT39" s="1057"/>
      <c r="BU39" s="1057"/>
      <c r="BV39" s="1057"/>
      <c r="BW39" s="1057"/>
      <c r="BX39" s="1057"/>
      <c r="BY39" s="1057"/>
      <c r="BZ39" s="395"/>
      <c r="CA39" s="1052"/>
      <c r="CB39" s="1061" t="s">
        <v>1092</v>
      </c>
      <c r="CC39" s="1061"/>
      <c r="CD39" s="1061"/>
      <c r="CE39" s="1061"/>
      <c r="CF39" s="1061"/>
      <c r="CG39" s="1061"/>
      <c r="CH39" s="1061"/>
      <c r="CI39" s="1057"/>
      <c r="CJ39" s="1057"/>
      <c r="CK39" s="1057"/>
      <c r="CL39" s="1057"/>
      <c r="CM39" s="1057"/>
      <c r="CN39" s="1057"/>
      <c r="CO39" s="1057"/>
      <c r="CP39" s="1057"/>
      <c r="CQ39" s="395"/>
      <c r="CR39" s="1052"/>
      <c r="CS39" s="1061" t="s">
        <v>1092</v>
      </c>
      <c r="CT39" s="1061"/>
      <c r="CU39" s="1061"/>
      <c r="CV39" s="1061"/>
      <c r="CW39" s="1061"/>
      <c r="CX39" s="1061"/>
      <c r="CY39" s="1061"/>
      <c r="CZ39" s="1057"/>
      <c r="DA39" s="1057"/>
      <c r="DB39" s="1057"/>
      <c r="DC39" s="1057"/>
      <c r="DD39" s="1057"/>
      <c r="DE39" s="1057"/>
      <c r="DF39" s="1057"/>
      <c r="DG39" s="1057"/>
    </row>
    <row r="40" spans="1:111" ht="24.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3"/>
      <c r="AA40" s="132"/>
      <c r="AB40" s="1053"/>
      <c r="AC40" s="1061" t="s">
        <v>1035</v>
      </c>
      <c r="AD40" s="1061"/>
      <c r="AE40" s="1061"/>
      <c r="AF40" s="1061"/>
      <c r="AG40" s="1061"/>
      <c r="AH40" s="1061"/>
      <c r="AI40" s="1061"/>
      <c r="AJ40" s="1057"/>
      <c r="AK40" s="1057"/>
      <c r="AL40" s="1057"/>
      <c r="AM40" s="1057"/>
      <c r="AN40" s="1057"/>
      <c r="AO40" s="1057"/>
      <c r="AP40" s="1057"/>
      <c r="AQ40" s="1057"/>
      <c r="AR40" s="395"/>
      <c r="AS40" s="1053"/>
      <c r="AT40" s="1061" t="s">
        <v>1035</v>
      </c>
      <c r="AU40" s="1061"/>
      <c r="AV40" s="1061"/>
      <c r="AW40" s="1061"/>
      <c r="AX40" s="1061"/>
      <c r="AY40" s="1061"/>
      <c r="AZ40" s="1061"/>
      <c r="BA40" s="1057"/>
      <c r="BB40" s="1057"/>
      <c r="BC40" s="1057"/>
      <c r="BD40" s="1057"/>
      <c r="BE40" s="1057"/>
      <c r="BF40" s="1057"/>
      <c r="BG40" s="1057"/>
      <c r="BH40" s="1057"/>
      <c r="BI40" s="395"/>
      <c r="BJ40" s="1053"/>
      <c r="BK40" s="1061" t="s">
        <v>1035</v>
      </c>
      <c r="BL40" s="1061"/>
      <c r="BM40" s="1061"/>
      <c r="BN40" s="1061"/>
      <c r="BO40" s="1061"/>
      <c r="BP40" s="1061"/>
      <c r="BQ40" s="1061"/>
      <c r="BR40" s="1057"/>
      <c r="BS40" s="1057"/>
      <c r="BT40" s="1057"/>
      <c r="BU40" s="1057"/>
      <c r="BV40" s="1057"/>
      <c r="BW40" s="1057"/>
      <c r="BX40" s="1057"/>
      <c r="BY40" s="1057"/>
      <c r="BZ40" s="395"/>
      <c r="CA40" s="1053"/>
      <c r="CB40" s="1061" t="s">
        <v>1035</v>
      </c>
      <c r="CC40" s="1061"/>
      <c r="CD40" s="1061"/>
      <c r="CE40" s="1061"/>
      <c r="CF40" s="1061"/>
      <c r="CG40" s="1061"/>
      <c r="CH40" s="1061"/>
      <c r="CI40" s="1057"/>
      <c r="CJ40" s="1057"/>
      <c r="CK40" s="1057"/>
      <c r="CL40" s="1057"/>
      <c r="CM40" s="1057"/>
      <c r="CN40" s="1057"/>
      <c r="CO40" s="1057"/>
      <c r="CP40" s="1057"/>
      <c r="CQ40" s="395"/>
      <c r="CR40" s="1053"/>
      <c r="CS40" s="1061" t="s">
        <v>1035</v>
      </c>
      <c r="CT40" s="1061"/>
      <c r="CU40" s="1061"/>
      <c r="CV40" s="1061"/>
      <c r="CW40" s="1061"/>
      <c r="CX40" s="1061"/>
      <c r="CY40" s="1061"/>
      <c r="CZ40" s="1057"/>
      <c r="DA40" s="1057"/>
      <c r="DB40" s="1057"/>
      <c r="DC40" s="1057"/>
      <c r="DD40" s="1057"/>
      <c r="DE40" s="1057"/>
      <c r="DF40" s="1057"/>
      <c r="DG40" s="1057"/>
    </row>
    <row r="41" spans="1:111" ht="24.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3"/>
      <c r="AA41" s="132"/>
      <c r="AB41" s="1053"/>
      <c r="AC41" s="1061" t="s">
        <v>1093</v>
      </c>
      <c r="AD41" s="1061"/>
      <c r="AE41" s="1061"/>
      <c r="AF41" s="1061"/>
      <c r="AG41" s="1061"/>
      <c r="AH41" s="1061"/>
      <c r="AI41" s="1061"/>
      <c r="AJ41" s="1057"/>
      <c r="AK41" s="1057"/>
      <c r="AL41" s="1057"/>
      <c r="AM41" s="1057"/>
      <c r="AN41" s="1057"/>
      <c r="AO41" s="1057"/>
      <c r="AP41" s="1057"/>
      <c r="AQ41" s="1057"/>
      <c r="AR41" s="395"/>
      <c r="AS41" s="1053"/>
      <c r="AT41" s="1061" t="s">
        <v>1093</v>
      </c>
      <c r="AU41" s="1061"/>
      <c r="AV41" s="1061"/>
      <c r="AW41" s="1061"/>
      <c r="AX41" s="1061"/>
      <c r="AY41" s="1061"/>
      <c r="AZ41" s="1061"/>
      <c r="BA41" s="1057"/>
      <c r="BB41" s="1057"/>
      <c r="BC41" s="1057"/>
      <c r="BD41" s="1057"/>
      <c r="BE41" s="1057"/>
      <c r="BF41" s="1057"/>
      <c r="BG41" s="1057"/>
      <c r="BH41" s="1057"/>
      <c r="BI41" s="395"/>
      <c r="BJ41" s="1053"/>
      <c r="BK41" s="1061" t="s">
        <v>1093</v>
      </c>
      <c r="BL41" s="1061"/>
      <c r="BM41" s="1061"/>
      <c r="BN41" s="1061"/>
      <c r="BO41" s="1061"/>
      <c r="BP41" s="1061"/>
      <c r="BQ41" s="1061"/>
      <c r="BR41" s="1057"/>
      <c r="BS41" s="1057"/>
      <c r="BT41" s="1057"/>
      <c r="BU41" s="1057"/>
      <c r="BV41" s="1057"/>
      <c r="BW41" s="1057"/>
      <c r="BX41" s="1057"/>
      <c r="BY41" s="1057"/>
      <c r="BZ41" s="395"/>
      <c r="CA41" s="1053"/>
      <c r="CB41" s="1061" t="s">
        <v>1093</v>
      </c>
      <c r="CC41" s="1061"/>
      <c r="CD41" s="1061"/>
      <c r="CE41" s="1061"/>
      <c r="CF41" s="1061"/>
      <c r="CG41" s="1061"/>
      <c r="CH41" s="1061"/>
      <c r="CI41" s="1057"/>
      <c r="CJ41" s="1057"/>
      <c r="CK41" s="1057"/>
      <c r="CL41" s="1057"/>
      <c r="CM41" s="1057"/>
      <c r="CN41" s="1057"/>
      <c r="CO41" s="1057"/>
      <c r="CP41" s="1057"/>
      <c r="CQ41" s="395"/>
      <c r="CR41" s="1053"/>
      <c r="CS41" s="1061" t="s">
        <v>1093</v>
      </c>
      <c r="CT41" s="1061"/>
      <c r="CU41" s="1061"/>
      <c r="CV41" s="1061"/>
      <c r="CW41" s="1061"/>
      <c r="CX41" s="1061"/>
      <c r="CY41" s="1061"/>
      <c r="CZ41" s="1057"/>
      <c r="DA41" s="1057"/>
      <c r="DB41" s="1057"/>
      <c r="DC41" s="1057"/>
      <c r="DD41" s="1057"/>
      <c r="DE41" s="1057"/>
      <c r="DF41" s="1057"/>
      <c r="DG41" s="1057"/>
    </row>
    <row r="42" spans="1:111" ht="24.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3"/>
      <c r="AA42" s="285"/>
      <c r="AB42" s="1053"/>
      <c r="AC42" s="1061" t="s">
        <v>1094</v>
      </c>
      <c r="AD42" s="1061"/>
      <c r="AE42" s="1061"/>
      <c r="AF42" s="1061"/>
      <c r="AG42" s="1061"/>
      <c r="AH42" s="1061"/>
      <c r="AI42" s="1061"/>
      <c r="AJ42" s="1054"/>
      <c r="AK42" s="1055"/>
      <c r="AL42" s="1055"/>
      <c r="AM42" s="1055"/>
      <c r="AN42" s="1055"/>
      <c r="AO42" s="1055"/>
      <c r="AP42" s="1055"/>
      <c r="AQ42" s="1056"/>
      <c r="AR42" s="395"/>
      <c r="AS42" s="1053"/>
      <c r="AT42" s="1061" t="s">
        <v>1094</v>
      </c>
      <c r="AU42" s="1061"/>
      <c r="AV42" s="1061"/>
      <c r="AW42" s="1061"/>
      <c r="AX42" s="1061"/>
      <c r="AY42" s="1061"/>
      <c r="AZ42" s="1061"/>
      <c r="BA42" s="1054"/>
      <c r="BB42" s="1055"/>
      <c r="BC42" s="1055"/>
      <c r="BD42" s="1055"/>
      <c r="BE42" s="1055"/>
      <c r="BF42" s="1055"/>
      <c r="BG42" s="1055"/>
      <c r="BH42" s="1056"/>
      <c r="BI42" s="395"/>
      <c r="BJ42" s="1053"/>
      <c r="BK42" s="1061" t="s">
        <v>1094</v>
      </c>
      <c r="BL42" s="1061"/>
      <c r="BM42" s="1061"/>
      <c r="BN42" s="1061"/>
      <c r="BO42" s="1061"/>
      <c r="BP42" s="1061"/>
      <c r="BQ42" s="1061"/>
      <c r="BR42" s="1054"/>
      <c r="BS42" s="1055"/>
      <c r="BT42" s="1055"/>
      <c r="BU42" s="1055"/>
      <c r="BV42" s="1055"/>
      <c r="BW42" s="1055"/>
      <c r="BX42" s="1055"/>
      <c r="BY42" s="1056"/>
      <c r="BZ42" s="395"/>
      <c r="CA42" s="1053"/>
      <c r="CB42" s="1061" t="s">
        <v>1094</v>
      </c>
      <c r="CC42" s="1061"/>
      <c r="CD42" s="1061"/>
      <c r="CE42" s="1061"/>
      <c r="CF42" s="1061"/>
      <c r="CG42" s="1061"/>
      <c r="CH42" s="1061"/>
      <c r="CI42" s="1054"/>
      <c r="CJ42" s="1055"/>
      <c r="CK42" s="1055"/>
      <c r="CL42" s="1055"/>
      <c r="CM42" s="1055"/>
      <c r="CN42" s="1055"/>
      <c r="CO42" s="1055"/>
      <c r="CP42" s="1056"/>
      <c r="CQ42" s="395"/>
      <c r="CR42" s="1053"/>
      <c r="CS42" s="1061" t="s">
        <v>1094</v>
      </c>
      <c r="CT42" s="1061"/>
      <c r="CU42" s="1061"/>
      <c r="CV42" s="1061"/>
      <c r="CW42" s="1061"/>
      <c r="CX42" s="1061"/>
      <c r="CY42" s="1061"/>
      <c r="CZ42" s="1054"/>
      <c r="DA42" s="1055"/>
      <c r="DB42" s="1055"/>
      <c r="DC42" s="1055"/>
      <c r="DD42" s="1055"/>
      <c r="DE42" s="1055"/>
      <c r="DF42" s="1055"/>
      <c r="DG42" s="1056"/>
    </row>
    <row r="43" spans="1:111" ht="24.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053"/>
      <c r="AC43" s="1043" t="s">
        <v>276</v>
      </c>
      <c r="AD43" s="1044"/>
      <c r="AE43" s="1044"/>
      <c r="AF43" s="1044"/>
      <c r="AG43" s="1044"/>
      <c r="AH43" s="1044"/>
      <c r="AI43" s="1045"/>
      <c r="AJ43" s="1054"/>
      <c r="AK43" s="1055"/>
      <c r="AL43" s="1055"/>
      <c r="AM43" s="1055"/>
      <c r="AN43" s="1055"/>
      <c r="AO43" s="1055"/>
      <c r="AP43" s="1055"/>
      <c r="AQ43" s="1056"/>
      <c r="AR43" s="395"/>
      <c r="AS43" s="1053"/>
      <c r="AT43" s="1043" t="s">
        <v>276</v>
      </c>
      <c r="AU43" s="1044"/>
      <c r="AV43" s="1044"/>
      <c r="AW43" s="1044"/>
      <c r="AX43" s="1044"/>
      <c r="AY43" s="1044"/>
      <c r="AZ43" s="1045"/>
      <c r="BA43" s="1054"/>
      <c r="BB43" s="1055"/>
      <c r="BC43" s="1055"/>
      <c r="BD43" s="1055"/>
      <c r="BE43" s="1055"/>
      <c r="BF43" s="1055"/>
      <c r="BG43" s="1055"/>
      <c r="BH43" s="1056"/>
      <c r="BI43" s="395"/>
      <c r="BJ43" s="1053"/>
      <c r="BK43" s="1043" t="s">
        <v>276</v>
      </c>
      <c r="BL43" s="1044"/>
      <c r="BM43" s="1044"/>
      <c r="BN43" s="1044"/>
      <c r="BO43" s="1044"/>
      <c r="BP43" s="1044"/>
      <c r="BQ43" s="1045"/>
      <c r="BR43" s="1054"/>
      <c r="BS43" s="1055"/>
      <c r="BT43" s="1055"/>
      <c r="BU43" s="1055"/>
      <c r="BV43" s="1055"/>
      <c r="BW43" s="1055"/>
      <c r="BX43" s="1055"/>
      <c r="BY43" s="1056"/>
      <c r="BZ43" s="395"/>
      <c r="CA43" s="1053"/>
      <c r="CB43" s="1043" t="s">
        <v>276</v>
      </c>
      <c r="CC43" s="1044"/>
      <c r="CD43" s="1044"/>
      <c r="CE43" s="1044"/>
      <c r="CF43" s="1044"/>
      <c r="CG43" s="1044"/>
      <c r="CH43" s="1045"/>
      <c r="CI43" s="1054"/>
      <c r="CJ43" s="1055"/>
      <c r="CK43" s="1055"/>
      <c r="CL43" s="1055"/>
      <c r="CM43" s="1055"/>
      <c r="CN43" s="1055"/>
      <c r="CO43" s="1055"/>
      <c r="CP43" s="1056"/>
      <c r="CQ43" s="395"/>
      <c r="CR43" s="1053"/>
      <c r="CS43" s="1043" t="s">
        <v>276</v>
      </c>
      <c r="CT43" s="1044"/>
      <c r="CU43" s="1044"/>
      <c r="CV43" s="1044"/>
      <c r="CW43" s="1044"/>
      <c r="CX43" s="1044"/>
      <c r="CY43" s="1045"/>
      <c r="CZ43" s="1054"/>
      <c r="DA43" s="1055"/>
      <c r="DB43" s="1055"/>
      <c r="DC43" s="1055"/>
      <c r="DD43" s="1055"/>
      <c r="DE43" s="1055"/>
      <c r="DF43" s="1055"/>
      <c r="DG43" s="1056"/>
    </row>
    <row r="44" spans="1:111" ht="24.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053"/>
      <c r="AC44" s="1062" t="s">
        <v>1036</v>
      </c>
      <c r="AD44" s="1062"/>
      <c r="AE44" s="1062"/>
      <c r="AF44" s="1062"/>
      <c r="AG44" s="1062"/>
      <c r="AH44" s="1062"/>
      <c r="AI44" s="1062"/>
      <c r="AJ44" s="1054"/>
      <c r="AK44" s="1055"/>
      <c r="AL44" s="1055"/>
      <c r="AM44" s="1055"/>
      <c r="AN44" s="1055"/>
      <c r="AO44" s="1055"/>
      <c r="AP44" s="1055"/>
      <c r="AQ44" s="1056"/>
      <c r="AR44" s="395"/>
      <c r="AS44" s="1053"/>
      <c r="AT44" s="1062" t="s">
        <v>1036</v>
      </c>
      <c r="AU44" s="1062"/>
      <c r="AV44" s="1062"/>
      <c r="AW44" s="1062"/>
      <c r="AX44" s="1062"/>
      <c r="AY44" s="1062"/>
      <c r="AZ44" s="1062"/>
      <c r="BA44" s="1054"/>
      <c r="BB44" s="1055"/>
      <c r="BC44" s="1055"/>
      <c r="BD44" s="1055"/>
      <c r="BE44" s="1055"/>
      <c r="BF44" s="1055"/>
      <c r="BG44" s="1055"/>
      <c r="BH44" s="1056"/>
      <c r="BI44" s="395"/>
      <c r="BJ44" s="1053"/>
      <c r="BK44" s="1062" t="s">
        <v>1036</v>
      </c>
      <c r="BL44" s="1062"/>
      <c r="BM44" s="1062"/>
      <c r="BN44" s="1062"/>
      <c r="BO44" s="1062"/>
      <c r="BP44" s="1062"/>
      <c r="BQ44" s="1062"/>
      <c r="BR44" s="1054"/>
      <c r="BS44" s="1055"/>
      <c r="BT44" s="1055"/>
      <c r="BU44" s="1055"/>
      <c r="BV44" s="1055"/>
      <c r="BW44" s="1055"/>
      <c r="BX44" s="1055"/>
      <c r="BY44" s="1056"/>
      <c r="BZ44" s="395"/>
      <c r="CA44" s="1053"/>
      <c r="CB44" s="1062" t="s">
        <v>1036</v>
      </c>
      <c r="CC44" s="1062"/>
      <c r="CD44" s="1062"/>
      <c r="CE44" s="1062"/>
      <c r="CF44" s="1062"/>
      <c r="CG44" s="1062"/>
      <c r="CH44" s="1062"/>
      <c r="CI44" s="1054"/>
      <c r="CJ44" s="1055"/>
      <c r="CK44" s="1055"/>
      <c r="CL44" s="1055"/>
      <c r="CM44" s="1055"/>
      <c r="CN44" s="1055"/>
      <c r="CO44" s="1055"/>
      <c r="CP44" s="1056"/>
      <c r="CQ44" s="395"/>
      <c r="CR44" s="1053"/>
      <c r="CS44" s="1062" t="s">
        <v>1036</v>
      </c>
      <c r="CT44" s="1062"/>
      <c r="CU44" s="1062"/>
      <c r="CV44" s="1062"/>
      <c r="CW44" s="1062"/>
      <c r="CX44" s="1062"/>
      <c r="CY44" s="1062"/>
      <c r="CZ44" s="1054"/>
      <c r="DA44" s="1055"/>
      <c r="DB44" s="1055"/>
      <c r="DC44" s="1055"/>
      <c r="DD44" s="1055"/>
      <c r="DE44" s="1055"/>
      <c r="DF44" s="1055"/>
      <c r="DG44" s="1056"/>
    </row>
    <row r="45" spans="1:111" ht="24.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053"/>
      <c r="AC45" s="461"/>
      <c r="AD45" s="1058" t="s">
        <v>1095</v>
      </c>
      <c r="AE45" s="1059"/>
      <c r="AF45" s="1059"/>
      <c r="AG45" s="1059"/>
      <c r="AH45" s="1059"/>
      <c r="AI45" s="1060"/>
      <c r="AJ45" s="1054"/>
      <c r="AK45" s="1055"/>
      <c r="AL45" s="1055"/>
      <c r="AM45" s="1055"/>
      <c r="AN45" s="1055"/>
      <c r="AO45" s="1055"/>
      <c r="AP45" s="1055"/>
      <c r="AQ45" s="1056"/>
      <c r="AR45" s="396"/>
      <c r="AS45" s="1053"/>
      <c r="AT45" s="461"/>
      <c r="AU45" s="1058" t="s">
        <v>1095</v>
      </c>
      <c r="AV45" s="1059"/>
      <c r="AW45" s="1059"/>
      <c r="AX45" s="1059"/>
      <c r="AY45" s="1059"/>
      <c r="AZ45" s="1060"/>
      <c r="BA45" s="1054"/>
      <c r="BB45" s="1055"/>
      <c r="BC45" s="1055"/>
      <c r="BD45" s="1055"/>
      <c r="BE45" s="1055"/>
      <c r="BF45" s="1055"/>
      <c r="BG45" s="1055"/>
      <c r="BH45" s="1056"/>
      <c r="BI45" s="396"/>
      <c r="BJ45" s="1053"/>
      <c r="BK45" s="461"/>
      <c r="BL45" s="1058" t="s">
        <v>1095</v>
      </c>
      <c r="BM45" s="1059"/>
      <c r="BN45" s="1059"/>
      <c r="BO45" s="1059"/>
      <c r="BP45" s="1059"/>
      <c r="BQ45" s="1060"/>
      <c r="BR45" s="1054"/>
      <c r="BS45" s="1055"/>
      <c r="BT45" s="1055"/>
      <c r="BU45" s="1055"/>
      <c r="BV45" s="1055"/>
      <c r="BW45" s="1055"/>
      <c r="BX45" s="1055"/>
      <c r="BY45" s="1056"/>
      <c r="BZ45" s="396"/>
      <c r="CA45" s="1053"/>
      <c r="CB45" s="461"/>
      <c r="CC45" s="1058" t="s">
        <v>1095</v>
      </c>
      <c r="CD45" s="1059"/>
      <c r="CE45" s="1059"/>
      <c r="CF45" s="1059"/>
      <c r="CG45" s="1059"/>
      <c r="CH45" s="1060"/>
      <c r="CI45" s="1054"/>
      <c r="CJ45" s="1055"/>
      <c r="CK45" s="1055"/>
      <c r="CL45" s="1055"/>
      <c r="CM45" s="1055"/>
      <c r="CN45" s="1055"/>
      <c r="CO45" s="1055"/>
      <c r="CP45" s="1056"/>
      <c r="CQ45" s="396"/>
      <c r="CR45" s="1053"/>
      <c r="CS45" s="461"/>
      <c r="CT45" s="1058" t="s">
        <v>1095</v>
      </c>
      <c r="CU45" s="1059"/>
      <c r="CV45" s="1059"/>
      <c r="CW45" s="1059"/>
      <c r="CX45" s="1059"/>
      <c r="CY45" s="1060"/>
      <c r="CZ45" s="1054"/>
      <c r="DA45" s="1055"/>
      <c r="DB45" s="1055"/>
      <c r="DC45" s="1055"/>
      <c r="DD45" s="1055"/>
      <c r="DE45" s="1055"/>
      <c r="DF45" s="1055"/>
      <c r="DG45" s="1056"/>
    </row>
    <row r="46" spans="1:111" ht="24.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053"/>
      <c r="AC46" s="1049" t="s">
        <v>1037</v>
      </c>
      <c r="AD46" s="1050"/>
      <c r="AE46" s="1050"/>
      <c r="AF46" s="1050"/>
      <c r="AG46" s="1050"/>
      <c r="AH46" s="1050"/>
      <c r="AI46" s="1051"/>
      <c r="AJ46" s="1046"/>
      <c r="AK46" s="1047"/>
      <c r="AL46" s="1047"/>
      <c r="AM46" s="1047"/>
      <c r="AN46" s="1047"/>
      <c r="AO46" s="1047"/>
      <c r="AP46" s="1047"/>
      <c r="AQ46" s="1048"/>
      <c r="AR46" s="395"/>
      <c r="AS46" s="1053"/>
      <c r="AT46" s="1049" t="s">
        <v>1037</v>
      </c>
      <c r="AU46" s="1050"/>
      <c r="AV46" s="1050"/>
      <c r="AW46" s="1050"/>
      <c r="AX46" s="1050"/>
      <c r="AY46" s="1050"/>
      <c r="AZ46" s="1051"/>
      <c r="BA46" s="1046"/>
      <c r="BB46" s="1047"/>
      <c r="BC46" s="1047"/>
      <c r="BD46" s="1047"/>
      <c r="BE46" s="1047"/>
      <c r="BF46" s="1047"/>
      <c r="BG46" s="1047"/>
      <c r="BH46" s="1048"/>
      <c r="BI46" s="395"/>
      <c r="BJ46" s="1053"/>
      <c r="BK46" s="1049" t="s">
        <v>1037</v>
      </c>
      <c r="BL46" s="1050"/>
      <c r="BM46" s="1050"/>
      <c r="BN46" s="1050"/>
      <c r="BO46" s="1050"/>
      <c r="BP46" s="1050"/>
      <c r="BQ46" s="1051"/>
      <c r="BR46" s="1046"/>
      <c r="BS46" s="1047"/>
      <c r="BT46" s="1047"/>
      <c r="BU46" s="1047"/>
      <c r="BV46" s="1047"/>
      <c r="BW46" s="1047"/>
      <c r="BX46" s="1047"/>
      <c r="BY46" s="1048"/>
      <c r="BZ46" s="395"/>
      <c r="CA46" s="1053"/>
      <c r="CB46" s="1049" t="s">
        <v>1037</v>
      </c>
      <c r="CC46" s="1050"/>
      <c r="CD46" s="1050"/>
      <c r="CE46" s="1050"/>
      <c r="CF46" s="1050"/>
      <c r="CG46" s="1050"/>
      <c r="CH46" s="1051"/>
      <c r="CI46" s="1046"/>
      <c r="CJ46" s="1047"/>
      <c r="CK46" s="1047"/>
      <c r="CL46" s="1047"/>
      <c r="CM46" s="1047"/>
      <c r="CN46" s="1047"/>
      <c r="CO46" s="1047"/>
      <c r="CP46" s="1048"/>
      <c r="CQ46" s="395"/>
      <c r="CR46" s="1053"/>
      <c r="CS46" s="1049" t="s">
        <v>1037</v>
      </c>
      <c r="CT46" s="1050"/>
      <c r="CU46" s="1050"/>
      <c r="CV46" s="1050"/>
      <c r="CW46" s="1050"/>
      <c r="CX46" s="1050"/>
      <c r="CY46" s="1051"/>
      <c r="CZ46" s="1046"/>
      <c r="DA46" s="1047"/>
      <c r="DB46" s="1047"/>
      <c r="DC46" s="1047"/>
      <c r="DD46" s="1047"/>
      <c r="DE46" s="1047"/>
      <c r="DF46" s="1047"/>
      <c r="DG46" s="1048"/>
    </row>
    <row r="47" spans="1:111" ht="24.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397" t="s">
        <v>440</v>
      </c>
      <c r="AC47" s="419"/>
      <c r="AD47" s="1043" t="s">
        <v>441</v>
      </c>
      <c r="AE47" s="1044"/>
      <c r="AF47" s="1044"/>
      <c r="AG47" s="1044"/>
      <c r="AH47" s="1044"/>
      <c r="AI47" s="1045"/>
      <c r="AJ47" s="1046"/>
      <c r="AK47" s="1047"/>
      <c r="AL47" s="1047"/>
      <c r="AM47" s="1047"/>
      <c r="AN47" s="1047"/>
      <c r="AO47" s="1047"/>
      <c r="AP47" s="1047"/>
      <c r="AQ47" s="1048"/>
      <c r="AR47" s="395"/>
      <c r="AS47" s="397" t="s">
        <v>440</v>
      </c>
      <c r="AT47" s="419"/>
      <c r="AU47" s="1043" t="s">
        <v>441</v>
      </c>
      <c r="AV47" s="1044"/>
      <c r="AW47" s="1044"/>
      <c r="AX47" s="1044"/>
      <c r="AY47" s="1044"/>
      <c r="AZ47" s="1045"/>
      <c r="BA47" s="1046"/>
      <c r="BB47" s="1047"/>
      <c r="BC47" s="1047"/>
      <c r="BD47" s="1047"/>
      <c r="BE47" s="1047"/>
      <c r="BF47" s="1047"/>
      <c r="BG47" s="1047"/>
      <c r="BH47" s="1048"/>
      <c r="BI47" s="395"/>
      <c r="BJ47" s="397" t="s">
        <v>440</v>
      </c>
      <c r="BK47" s="419"/>
      <c r="BL47" s="1043" t="s">
        <v>441</v>
      </c>
      <c r="BM47" s="1044"/>
      <c r="BN47" s="1044"/>
      <c r="BO47" s="1044"/>
      <c r="BP47" s="1044"/>
      <c r="BQ47" s="1045"/>
      <c r="BR47" s="1046"/>
      <c r="BS47" s="1047"/>
      <c r="BT47" s="1047"/>
      <c r="BU47" s="1047"/>
      <c r="BV47" s="1047"/>
      <c r="BW47" s="1047"/>
      <c r="BX47" s="1047"/>
      <c r="BY47" s="1048"/>
      <c r="BZ47" s="395"/>
      <c r="CA47" s="397" t="s">
        <v>440</v>
      </c>
      <c r="CB47" s="419"/>
      <c r="CC47" s="1043" t="s">
        <v>441</v>
      </c>
      <c r="CD47" s="1044"/>
      <c r="CE47" s="1044"/>
      <c r="CF47" s="1044"/>
      <c r="CG47" s="1044"/>
      <c r="CH47" s="1045"/>
      <c r="CI47" s="1046"/>
      <c r="CJ47" s="1047"/>
      <c r="CK47" s="1047"/>
      <c r="CL47" s="1047"/>
      <c r="CM47" s="1047"/>
      <c r="CN47" s="1047"/>
      <c r="CO47" s="1047"/>
      <c r="CP47" s="1048"/>
      <c r="CQ47" s="395"/>
      <c r="CR47" s="397" t="s">
        <v>440</v>
      </c>
      <c r="CS47" s="419"/>
      <c r="CT47" s="1043" t="s">
        <v>441</v>
      </c>
      <c r="CU47" s="1044"/>
      <c r="CV47" s="1044"/>
      <c r="CW47" s="1044"/>
      <c r="CX47" s="1044"/>
      <c r="CY47" s="1045"/>
      <c r="CZ47" s="1046"/>
      <c r="DA47" s="1047"/>
      <c r="DB47" s="1047"/>
      <c r="DC47" s="1047"/>
      <c r="DD47" s="1047"/>
      <c r="DE47" s="1047"/>
      <c r="DF47" s="1047"/>
      <c r="DG47" s="1048"/>
    </row>
    <row r="48" spans="1:111" ht="24.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063" t="s">
        <v>100</v>
      </c>
      <c r="AC48" s="1064"/>
      <c r="AD48" s="1065"/>
      <c r="AE48" s="1066"/>
      <c r="AF48" s="423" t="s">
        <v>857</v>
      </c>
      <c r="AG48" s="420"/>
      <c r="AH48" s="423" t="s">
        <v>858</v>
      </c>
      <c r="AI48" s="420"/>
      <c r="AJ48" s="423" t="s">
        <v>859</v>
      </c>
      <c r="AK48" s="424" t="s">
        <v>442</v>
      </c>
      <c r="AL48" s="422"/>
      <c r="AM48" s="425" t="s">
        <v>857</v>
      </c>
      <c r="AN48" s="421"/>
      <c r="AO48" s="425" t="s">
        <v>1038</v>
      </c>
      <c r="AP48" s="421"/>
      <c r="AQ48" s="426" t="s">
        <v>859</v>
      </c>
      <c r="AR48" s="395"/>
      <c r="AS48" s="1063" t="s">
        <v>100</v>
      </c>
      <c r="AT48" s="1064"/>
      <c r="AU48" s="1065"/>
      <c r="AV48" s="1066"/>
      <c r="AW48" s="423" t="s">
        <v>857</v>
      </c>
      <c r="AX48" s="420"/>
      <c r="AY48" s="423" t="s">
        <v>858</v>
      </c>
      <c r="AZ48" s="420"/>
      <c r="BA48" s="423" t="s">
        <v>859</v>
      </c>
      <c r="BB48" s="424" t="s">
        <v>442</v>
      </c>
      <c r="BC48" s="422"/>
      <c r="BD48" s="425" t="s">
        <v>857</v>
      </c>
      <c r="BE48" s="421"/>
      <c r="BF48" s="425" t="s">
        <v>1038</v>
      </c>
      <c r="BG48" s="421"/>
      <c r="BH48" s="426" t="s">
        <v>859</v>
      </c>
      <c r="BI48" s="395"/>
      <c r="BJ48" s="1063" t="s">
        <v>100</v>
      </c>
      <c r="BK48" s="1064"/>
      <c r="BL48" s="1065"/>
      <c r="BM48" s="1066"/>
      <c r="BN48" s="423" t="s">
        <v>857</v>
      </c>
      <c r="BO48" s="420"/>
      <c r="BP48" s="423" t="s">
        <v>858</v>
      </c>
      <c r="BQ48" s="420"/>
      <c r="BR48" s="423" t="s">
        <v>859</v>
      </c>
      <c r="BS48" s="424" t="s">
        <v>442</v>
      </c>
      <c r="BT48" s="422"/>
      <c r="BU48" s="425" t="s">
        <v>857</v>
      </c>
      <c r="BV48" s="421"/>
      <c r="BW48" s="425" t="s">
        <v>1038</v>
      </c>
      <c r="BX48" s="421"/>
      <c r="BY48" s="426" t="s">
        <v>859</v>
      </c>
      <c r="BZ48" s="395"/>
      <c r="CA48" s="1063" t="s">
        <v>100</v>
      </c>
      <c r="CB48" s="1064"/>
      <c r="CC48" s="1065"/>
      <c r="CD48" s="1066"/>
      <c r="CE48" s="423" t="s">
        <v>857</v>
      </c>
      <c r="CF48" s="420"/>
      <c r="CG48" s="423" t="s">
        <v>858</v>
      </c>
      <c r="CH48" s="420"/>
      <c r="CI48" s="423" t="s">
        <v>859</v>
      </c>
      <c r="CJ48" s="424" t="s">
        <v>442</v>
      </c>
      <c r="CK48" s="422"/>
      <c r="CL48" s="425" t="s">
        <v>857</v>
      </c>
      <c r="CM48" s="421"/>
      <c r="CN48" s="425" t="s">
        <v>1038</v>
      </c>
      <c r="CO48" s="421"/>
      <c r="CP48" s="426" t="s">
        <v>859</v>
      </c>
      <c r="CQ48" s="395"/>
      <c r="CR48" s="1063" t="s">
        <v>100</v>
      </c>
      <c r="CS48" s="1064"/>
      <c r="CT48" s="1065"/>
      <c r="CU48" s="1066"/>
      <c r="CV48" s="423" t="s">
        <v>857</v>
      </c>
      <c r="CW48" s="420"/>
      <c r="CX48" s="423" t="s">
        <v>858</v>
      </c>
      <c r="CY48" s="420"/>
      <c r="CZ48" s="423" t="s">
        <v>859</v>
      </c>
      <c r="DA48" s="424" t="s">
        <v>442</v>
      </c>
      <c r="DB48" s="422"/>
      <c r="DC48" s="425" t="s">
        <v>857</v>
      </c>
      <c r="DD48" s="421"/>
      <c r="DE48" s="425" t="s">
        <v>1038</v>
      </c>
      <c r="DF48" s="421"/>
      <c r="DG48" s="426" t="s">
        <v>859</v>
      </c>
    </row>
    <row r="49" ht="23.1" customHeight="1"/>
    <row r="50" ht="13.5" customHeight="1"/>
  </sheetData>
  <sheetProtection sheet="1" objects="1" scenarios="1"/>
  <mergeCells count="480">
    <mergeCell ref="B14:G14"/>
    <mergeCell ref="A11:G11"/>
    <mergeCell ref="B12:G12"/>
    <mergeCell ref="A13:G13"/>
    <mergeCell ref="R24:Y24"/>
    <mergeCell ref="R25:Y25"/>
    <mergeCell ref="A10:G10"/>
    <mergeCell ref="AJ18:AQ18"/>
    <mergeCell ref="AC19:AI19"/>
    <mergeCell ref="H12:O12"/>
    <mergeCell ref="AD12:AI12"/>
    <mergeCell ref="H10:O10"/>
    <mergeCell ref="AC10:AI10"/>
    <mergeCell ref="AJ10:AQ10"/>
    <mergeCell ref="AJ11:AQ11"/>
    <mergeCell ref="AC11:AI11"/>
    <mergeCell ref="AD25:AI25"/>
    <mergeCell ref="AJ25:AQ25"/>
    <mergeCell ref="A21:G22"/>
    <mergeCell ref="R17:Y17"/>
    <mergeCell ref="R18:Y18"/>
    <mergeCell ref="AB15:AC15"/>
    <mergeCell ref="AC20:AI20"/>
    <mergeCell ref="AJ20:AQ20"/>
    <mergeCell ref="CZ8:DG8"/>
    <mergeCell ref="CT12:CY12"/>
    <mergeCell ref="AJ19:AQ19"/>
    <mergeCell ref="BA19:BH19"/>
    <mergeCell ref="BR19:BY19"/>
    <mergeCell ref="CI19:CP19"/>
    <mergeCell ref="CZ19:DG19"/>
    <mergeCell ref="CS21:CY21"/>
    <mergeCell ref="CR15:CS15"/>
    <mergeCell ref="CS20:CY20"/>
    <mergeCell ref="CZ20:DG20"/>
    <mergeCell ref="CS18:CY18"/>
    <mergeCell ref="CZ18:DG18"/>
    <mergeCell ref="CZ21:DG21"/>
    <mergeCell ref="BR20:BY20"/>
    <mergeCell ref="CB18:CH18"/>
    <mergeCell ref="CI18:CP18"/>
    <mergeCell ref="CI17:CP17"/>
    <mergeCell ref="CI20:CP20"/>
    <mergeCell ref="CS9:CY9"/>
    <mergeCell ref="CZ9:DG9"/>
    <mergeCell ref="CS11:CY11"/>
    <mergeCell ref="CZ11:DG11"/>
    <mergeCell ref="CZ12:DG12"/>
    <mergeCell ref="AD34:AI34"/>
    <mergeCell ref="AU34:AZ34"/>
    <mergeCell ref="BL34:BQ34"/>
    <mergeCell ref="CC34:CH34"/>
    <mergeCell ref="CT34:CY34"/>
    <mergeCell ref="BR8:BY8"/>
    <mergeCell ref="BL12:BQ12"/>
    <mergeCell ref="CI8:CP8"/>
    <mergeCell ref="CC12:CH12"/>
    <mergeCell ref="CC14:CH14"/>
    <mergeCell ref="CI14:CP14"/>
    <mergeCell ref="BR10:BY10"/>
    <mergeCell ref="BL25:BQ25"/>
    <mergeCell ref="BR25:BY25"/>
    <mergeCell ref="CA15:CB15"/>
    <mergeCell ref="CC15:CD15"/>
    <mergeCell ref="CB17:CH17"/>
    <mergeCell ref="BJ17:BJ24"/>
    <mergeCell ref="BR11:BY11"/>
    <mergeCell ref="AJ12:AQ12"/>
    <mergeCell ref="BA12:BH12"/>
    <mergeCell ref="BR12:BY12"/>
    <mergeCell ref="CB20:CH20"/>
    <mergeCell ref="BK20:BQ20"/>
    <mergeCell ref="CZ24:DG24"/>
    <mergeCell ref="CZ17:DG17"/>
    <mergeCell ref="CT14:CY14"/>
    <mergeCell ref="H14:O14"/>
    <mergeCell ref="AD15:AE15"/>
    <mergeCell ref="AD14:AI14"/>
    <mergeCell ref="AJ14:AQ14"/>
    <mergeCell ref="CB13:CH13"/>
    <mergeCell ref="CI13:CP13"/>
    <mergeCell ref="CS19:CY19"/>
    <mergeCell ref="CZ22:DG22"/>
    <mergeCell ref="CZ23:DG23"/>
    <mergeCell ref="CS24:CY24"/>
    <mergeCell ref="CA17:CA24"/>
    <mergeCell ref="CT15:CU15"/>
    <mergeCell ref="CI21:CP21"/>
    <mergeCell ref="AC21:AI21"/>
    <mergeCell ref="AJ21:AQ21"/>
    <mergeCell ref="BA21:BH21"/>
    <mergeCell ref="AD23:AI23"/>
    <mergeCell ref="AU23:AZ23"/>
    <mergeCell ref="AT22:AZ22"/>
    <mergeCell ref="AS17:AS24"/>
    <mergeCell ref="AT18:AZ18"/>
    <mergeCell ref="BJ26:BK26"/>
    <mergeCell ref="BJ28:BJ35"/>
    <mergeCell ref="BK28:BQ28"/>
    <mergeCell ref="BR28:BY28"/>
    <mergeCell ref="CZ29:DG29"/>
    <mergeCell ref="BR30:BY30"/>
    <mergeCell ref="CI30:CP30"/>
    <mergeCell ref="CS30:CY30"/>
    <mergeCell ref="CZ32:DG32"/>
    <mergeCell ref="CI31:CP31"/>
    <mergeCell ref="CR26:CS26"/>
    <mergeCell ref="CR28:CR35"/>
    <mergeCell ref="CB35:CH35"/>
    <mergeCell ref="CI35:CP35"/>
    <mergeCell ref="BK31:BQ31"/>
    <mergeCell ref="BL26:BM26"/>
    <mergeCell ref="BK32:BQ32"/>
    <mergeCell ref="BK33:BQ33"/>
    <mergeCell ref="BK29:BQ29"/>
    <mergeCell ref="BK30:BQ30"/>
    <mergeCell ref="CZ30:DG30"/>
    <mergeCell ref="AC42:AI42"/>
    <mergeCell ref="AJ42:AQ42"/>
    <mergeCell ref="AT42:AZ42"/>
    <mergeCell ref="BA42:BH42"/>
    <mergeCell ref="BL37:BM37"/>
    <mergeCell ref="AB37:AC37"/>
    <mergeCell ref="AS37:AT37"/>
    <mergeCell ref="CZ42:DG42"/>
    <mergeCell ref="BR35:BY35"/>
    <mergeCell ref="BJ37:BK37"/>
    <mergeCell ref="CT37:CU37"/>
    <mergeCell ref="AC35:AI35"/>
    <mergeCell ref="AJ35:AQ35"/>
    <mergeCell ref="AT35:AZ35"/>
    <mergeCell ref="BA35:BH35"/>
    <mergeCell ref="BK35:BQ35"/>
    <mergeCell ref="AJ39:AQ39"/>
    <mergeCell ref="CT36:CY36"/>
    <mergeCell ref="CZ36:DG36"/>
    <mergeCell ref="CC36:CH36"/>
    <mergeCell ref="CI36:CP36"/>
    <mergeCell ref="CZ39:DG39"/>
    <mergeCell ref="AD36:AI36"/>
    <mergeCell ref="AJ36:AQ36"/>
    <mergeCell ref="AU36:AZ36"/>
    <mergeCell ref="BA36:BH36"/>
    <mergeCell ref="BL36:BQ36"/>
    <mergeCell ref="CA37:CB37"/>
    <mergeCell ref="CC37:CD37"/>
    <mergeCell ref="AD37:AE37"/>
    <mergeCell ref="BR36:BY36"/>
    <mergeCell ref="CR37:CS37"/>
    <mergeCell ref="AU37:AV37"/>
    <mergeCell ref="AC44:AI44"/>
    <mergeCell ref="AJ44:AQ44"/>
    <mergeCell ref="AT44:AZ44"/>
    <mergeCell ref="AJ45:AQ45"/>
    <mergeCell ref="AC40:AI40"/>
    <mergeCell ref="AJ40:AQ40"/>
    <mergeCell ref="CZ25:DG25"/>
    <mergeCell ref="CZ28:DG28"/>
    <mergeCell ref="CB24:CH24"/>
    <mergeCell ref="CI24:CP24"/>
    <mergeCell ref="CC25:CH25"/>
    <mergeCell ref="CI25:CP25"/>
    <mergeCell ref="CA26:CB26"/>
    <mergeCell ref="CC26:CD26"/>
    <mergeCell ref="CA28:CA35"/>
    <mergeCell ref="CB33:CH33"/>
    <mergeCell ref="CZ31:DG31"/>
    <mergeCell ref="CS33:CY33"/>
    <mergeCell ref="CZ33:DG33"/>
    <mergeCell ref="CZ34:DG34"/>
    <mergeCell ref="CS35:CY35"/>
    <mergeCell ref="CZ35:DG35"/>
    <mergeCell ref="CB28:CH28"/>
    <mergeCell ref="CI28:CP28"/>
    <mergeCell ref="CB7:CH7"/>
    <mergeCell ref="CI7:CP7"/>
    <mergeCell ref="CB8:CH8"/>
    <mergeCell ref="CB9:CH9"/>
    <mergeCell ref="CI9:CP9"/>
    <mergeCell ref="CB10:CH10"/>
    <mergeCell ref="CI10:CP10"/>
    <mergeCell ref="CB11:CH11"/>
    <mergeCell ref="CI11:CP11"/>
    <mergeCell ref="CI12:CP12"/>
    <mergeCell ref="CB29:CH29"/>
    <mergeCell ref="BR34:BY34"/>
    <mergeCell ref="CS28:CY28"/>
    <mergeCell ref="BR31:BY31"/>
    <mergeCell ref="CS31:CY31"/>
    <mergeCell ref="CT26:CU26"/>
    <mergeCell ref="BR32:BY32"/>
    <mergeCell ref="CS32:CY32"/>
    <mergeCell ref="CI33:CP33"/>
    <mergeCell ref="CI34:CP34"/>
    <mergeCell ref="CB32:CH32"/>
    <mergeCell ref="CI32:CP32"/>
    <mergeCell ref="BR33:BY33"/>
    <mergeCell ref="CB31:CH31"/>
    <mergeCell ref="BR29:BY29"/>
    <mergeCell ref="CI29:CP29"/>
    <mergeCell ref="CB30:CH30"/>
    <mergeCell ref="CS29:CY29"/>
    <mergeCell ref="CT23:CY23"/>
    <mergeCell ref="CT25:CY25"/>
    <mergeCell ref="CT48:CU48"/>
    <mergeCell ref="CS41:CY41"/>
    <mergeCell ref="CI39:CP39"/>
    <mergeCell ref="CI42:CP42"/>
    <mergeCell ref="CI44:CP44"/>
    <mergeCell ref="CI43:CP43"/>
    <mergeCell ref="CS43:CY43"/>
    <mergeCell ref="CI45:CP45"/>
    <mergeCell ref="CB46:CH46"/>
    <mergeCell ref="CI46:CP46"/>
    <mergeCell ref="CC45:CH45"/>
    <mergeCell ref="CT45:CY45"/>
    <mergeCell ref="CS44:CY44"/>
    <mergeCell ref="CS46:CY46"/>
    <mergeCell ref="CB43:CH43"/>
    <mergeCell ref="CS40:CY40"/>
    <mergeCell ref="CB40:CH40"/>
    <mergeCell ref="CS39:CY39"/>
    <mergeCell ref="CY3:DG3"/>
    <mergeCell ref="CW4:CX4"/>
    <mergeCell ref="CY4:DG4"/>
    <mergeCell ref="CS7:CY7"/>
    <mergeCell ref="CZ7:DG7"/>
    <mergeCell ref="CS8:CY8"/>
    <mergeCell ref="BK7:BQ7"/>
    <mergeCell ref="BR7:BY7"/>
    <mergeCell ref="BK8:BQ8"/>
    <mergeCell ref="CR6:CR13"/>
    <mergeCell ref="CS6:CY6"/>
    <mergeCell ref="CZ6:DG6"/>
    <mergeCell ref="CS13:CY13"/>
    <mergeCell ref="CZ13:DG13"/>
    <mergeCell ref="CR3:CV4"/>
    <mergeCell ref="CW3:CX3"/>
    <mergeCell ref="CA3:CE4"/>
    <mergeCell ref="CF3:CG3"/>
    <mergeCell ref="CH3:CP3"/>
    <mergeCell ref="CF4:CG4"/>
    <mergeCell ref="CH4:CP4"/>
    <mergeCell ref="CA6:CA13"/>
    <mergeCell ref="CB6:CH6"/>
    <mergeCell ref="CI6:CP6"/>
    <mergeCell ref="BK6:BQ6"/>
    <mergeCell ref="BR6:BY6"/>
    <mergeCell ref="BR9:BY9"/>
    <mergeCell ref="AT7:AZ7"/>
    <mergeCell ref="BA7:BH7"/>
    <mergeCell ref="AT8:AZ8"/>
    <mergeCell ref="BL15:BM15"/>
    <mergeCell ref="BK13:BQ13"/>
    <mergeCell ref="BR13:BY13"/>
    <mergeCell ref="BK9:BQ9"/>
    <mergeCell ref="AU14:AZ14"/>
    <mergeCell ref="BA14:BH14"/>
    <mergeCell ref="BL14:BQ14"/>
    <mergeCell ref="BR14:BY14"/>
    <mergeCell ref="AT11:AZ11"/>
    <mergeCell ref="AS15:AT15"/>
    <mergeCell ref="BJ15:BK15"/>
    <mergeCell ref="BA11:BH11"/>
    <mergeCell ref="BK11:BQ11"/>
    <mergeCell ref="AU15:AV15"/>
    <mergeCell ref="AU12:AZ12"/>
    <mergeCell ref="AT10:AZ10"/>
    <mergeCell ref="BA10:BH10"/>
    <mergeCell ref="BQ3:BY3"/>
    <mergeCell ref="BO4:BP4"/>
    <mergeCell ref="BQ4:BY4"/>
    <mergeCell ref="AS3:AW4"/>
    <mergeCell ref="AX3:AY3"/>
    <mergeCell ref="AZ3:BH3"/>
    <mergeCell ref="AX4:AY4"/>
    <mergeCell ref="AZ4:BH4"/>
    <mergeCell ref="BJ3:BN4"/>
    <mergeCell ref="BO3:BP3"/>
    <mergeCell ref="H7:O7"/>
    <mergeCell ref="A6:G6"/>
    <mergeCell ref="A7:G7"/>
    <mergeCell ref="AJ7:AQ7"/>
    <mergeCell ref="AJ8:AQ8"/>
    <mergeCell ref="BA8:BH8"/>
    <mergeCell ref="AC9:AI9"/>
    <mergeCell ref="AJ9:AQ9"/>
    <mergeCell ref="AT9:AZ9"/>
    <mergeCell ref="BA9:BH9"/>
    <mergeCell ref="A3:G3"/>
    <mergeCell ref="H3:Y3"/>
    <mergeCell ref="AB3:AF4"/>
    <mergeCell ref="AG3:AH3"/>
    <mergeCell ref="AI3:AQ3"/>
    <mergeCell ref="A4:G4"/>
    <mergeCell ref="H4:Y4"/>
    <mergeCell ref="AG4:AH4"/>
    <mergeCell ref="AI4:AQ4"/>
    <mergeCell ref="AT21:AZ21"/>
    <mergeCell ref="A1:K1"/>
    <mergeCell ref="L1:CY2"/>
    <mergeCell ref="H6:O6"/>
    <mergeCell ref="AB6:AB13"/>
    <mergeCell ref="AC6:AI6"/>
    <mergeCell ref="AJ6:AQ6"/>
    <mergeCell ref="AS6:AS13"/>
    <mergeCell ref="AT6:AZ6"/>
    <mergeCell ref="BA6:BH6"/>
    <mergeCell ref="BJ6:BJ13"/>
    <mergeCell ref="H13:O13"/>
    <mergeCell ref="AC13:AI13"/>
    <mergeCell ref="AJ13:AQ13"/>
    <mergeCell ref="AT13:AZ13"/>
    <mergeCell ref="BA13:BH13"/>
    <mergeCell ref="AC7:AI7"/>
    <mergeCell ref="AC8:AI8"/>
    <mergeCell ref="A8:G8"/>
    <mergeCell ref="H8:O8"/>
    <mergeCell ref="AC18:AI18"/>
    <mergeCell ref="A9:G9"/>
    <mergeCell ref="H11:O11"/>
    <mergeCell ref="H9:O9"/>
    <mergeCell ref="AT20:AZ20"/>
    <mergeCell ref="BA20:BH20"/>
    <mergeCell ref="CS10:CY10"/>
    <mergeCell ref="CZ10:DG10"/>
    <mergeCell ref="BA18:BH18"/>
    <mergeCell ref="AT19:AZ19"/>
    <mergeCell ref="BK18:BQ18"/>
    <mergeCell ref="BR18:BY18"/>
    <mergeCell ref="BK19:BQ19"/>
    <mergeCell ref="CB19:CH19"/>
    <mergeCell ref="BK10:BQ10"/>
    <mergeCell ref="CZ14:DG14"/>
    <mergeCell ref="BK17:BQ17"/>
    <mergeCell ref="BR17:BY17"/>
    <mergeCell ref="CR17:CR24"/>
    <mergeCell ref="CS17:CY17"/>
    <mergeCell ref="CS22:CY22"/>
    <mergeCell ref="BK24:BQ24"/>
    <mergeCell ref="BR24:BY24"/>
    <mergeCell ref="BL23:BQ23"/>
    <mergeCell ref="CC23:CH23"/>
    <mergeCell ref="BK21:BQ21"/>
    <mergeCell ref="BR21:BY21"/>
    <mergeCell ref="CB21:CH21"/>
    <mergeCell ref="AU25:AZ25"/>
    <mergeCell ref="BA25:BH25"/>
    <mergeCell ref="BR23:BY23"/>
    <mergeCell ref="H22:O22"/>
    <mergeCell ref="CB22:CH22"/>
    <mergeCell ref="CI22:CP22"/>
    <mergeCell ref="CI23:CP23"/>
    <mergeCell ref="BA22:BH22"/>
    <mergeCell ref="BK22:BQ22"/>
    <mergeCell ref="BR22:BY22"/>
    <mergeCell ref="AB17:AB24"/>
    <mergeCell ref="AC17:AI17"/>
    <mergeCell ref="AJ17:AQ17"/>
    <mergeCell ref="H21:O21"/>
    <mergeCell ref="AJ23:AQ23"/>
    <mergeCell ref="BA23:BH23"/>
    <mergeCell ref="BA24:BH24"/>
    <mergeCell ref="AT17:AZ17"/>
    <mergeCell ref="AC22:AI22"/>
    <mergeCell ref="AJ22:AQ22"/>
    <mergeCell ref="BA17:BH17"/>
    <mergeCell ref="AC24:AI24"/>
    <mergeCell ref="AJ24:AQ24"/>
    <mergeCell ref="AT24:AZ24"/>
    <mergeCell ref="AC29:AI29"/>
    <mergeCell ref="AJ29:AQ29"/>
    <mergeCell ref="AC30:AI30"/>
    <mergeCell ref="AT29:AZ29"/>
    <mergeCell ref="BA29:BH29"/>
    <mergeCell ref="AT30:AZ30"/>
    <mergeCell ref="AS26:AT26"/>
    <mergeCell ref="AU26:AV26"/>
    <mergeCell ref="AB26:AC26"/>
    <mergeCell ref="AJ30:AQ30"/>
    <mergeCell ref="BA30:BH30"/>
    <mergeCell ref="AD26:AE26"/>
    <mergeCell ref="H28:O28"/>
    <mergeCell ref="AB28:AB35"/>
    <mergeCell ref="AC28:AI28"/>
    <mergeCell ref="AJ28:AQ28"/>
    <mergeCell ref="AS28:AS35"/>
    <mergeCell ref="AJ34:AQ34"/>
    <mergeCell ref="AT28:AZ28"/>
    <mergeCell ref="BA34:BH34"/>
    <mergeCell ref="AC31:AI31"/>
    <mergeCell ref="AJ31:AQ31"/>
    <mergeCell ref="AT31:AZ31"/>
    <mergeCell ref="BA31:BH31"/>
    <mergeCell ref="A31:W31"/>
    <mergeCell ref="A28:G29"/>
    <mergeCell ref="AC32:AI32"/>
    <mergeCell ref="AJ32:AQ32"/>
    <mergeCell ref="AT32:AZ32"/>
    <mergeCell ref="BA32:BH32"/>
    <mergeCell ref="H29:O29"/>
    <mergeCell ref="AC33:AI33"/>
    <mergeCell ref="AJ33:AQ33"/>
    <mergeCell ref="AT33:AZ33"/>
    <mergeCell ref="BA33:BH33"/>
    <mergeCell ref="BA28:BH28"/>
    <mergeCell ref="BJ48:BK48"/>
    <mergeCell ref="CR48:CS48"/>
    <mergeCell ref="AB48:AC48"/>
    <mergeCell ref="AS48:AT48"/>
    <mergeCell ref="CA48:CB48"/>
    <mergeCell ref="CC48:CD48"/>
    <mergeCell ref="AD48:AE48"/>
    <mergeCell ref="AU48:AV48"/>
    <mergeCell ref="BL48:BM48"/>
    <mergeCell ref="AB39:AB46"/>
    <mergeCell ref="CS42:CY42"/>
    <mergeCell ref="CB39:CH39"/>
    <mergeCell ref="CB42:CH42"/>
    <mergeCell ref="CB44:CH44"/>
    <mergeCell ref="AJ41:AQ41"/>
    <mergeCell ref="CI40:CP40"/>
    <mergeCell ref="CB41:CH41"/>
    <mergeCell ref="AC41:AI41"/>
    <mergeCell ref="AC39:AI39"/>
    <mergeCell ref="CI41:CP41"/>
    <mergeCell ref="BR43:BY43"/>
    <mergeCell ref="AT40:AZ40"/>
    <mergeCell ref="BA40:BH40"/>
    <mergeCell ref="AT41:AZ41"/>
    <mergeCell ref="BK40:BQ40"/>
    <mergeCell ref="CA39:CA46"/>
    <mergeCell ref="BR40:BY40"/>
    <mergeCell ref="AS39:AS46"/>
    <mergeCell ref="AT39:AZ39"/>
    <mergeCell ref="AC43:AI43"/>
    <mergeCell ref="AJ43:AQ43"/>
    <mergeCell ref="AT43:AZ43"/>
    <mergeCell ref="AD45:AI45"/>
    <mergeCell ref="BA39:BH39"/>
    <mergeCell ref="BR46:BY46"/>
    <mergeCell ref="BK39:BQ39"/>
    <mergeCell ref="BK42:BQ42"/>
    <mergeCell ref="BR42:BY42"/>
    <mergeCell ref="BJ39:BJ46"/>
    <mergeCell ref="BR39:BY39"/>
    <mergeCell ref="BA44:BH44"/>
    <mergeCell ref="BK44:BQ44"/>
    <mergeCell ref="BR44:BY44"/>
    <mergeCell ref="BA45:BH45"/>
    <mergeCell ref="BR45:BY45"/>
    <mergeCell ref="BA41:BH41"/>
    <mergeCell ref="BR41:BY41"/>
    <mergeCell ref="BK41:BQ41"/>
    <mergeCell ref="BA43:BH43"/>
    <mergeCell ref="BK43:BQ43"/>
    <mergeCell ref="AD47:AI47"/>
    <mergeCell ref="BA47:BH47"/>
    <mergeCell ref="CT47:CY47"/>
    <mergeCell ref="CZ47:DG47"/>
    <mergeCell ref="AC46:AI46"/>
    <mergeCell ref="AJ46:AQ46"/>
    <mergeCell ref="AT46:AZ46"/>
    <mergeCell ref="BA46:BH46"/>
    <mergeCell ref="BK46:BQ46"/>
    <mergeCell ref="CC47:CH47"/>
    <mergeCell ref="CI47:CP47"/>
    <mergeCell ref="BL47:BQ47"/>
    <mergeCell ref="BR47:BY47"/>
    <mergeCell ref="AJ47:AQ47"/>
    <mergeCell ref="AU47:AZ47"/>
    <mergeCell ref="CR39:CR46"/>
    <mergeCell ref="CZ44:DG44"/>
    <mergeCell ref="CZ45:DG45"/>
    <mergeCell ref="CZ40:DG40"/>
    <mergeCell ref="CZ43:DG43"/>
    <mergeCell ref="CZ41:DG41"/>
    <mergeCell ref="CZ46:DG46"/>
    <mergeCell ref="AU45:AZ45"/>
    <mergeCell ref="BL45:BQ45"/>
  </mergeCells>
  <phoneticPr fontId="10"/>
  <conditionalFormatting sqref="H7:H14">
    <cfRule type="cellIs" dxfId="3" priority="3" stopIfTrue="1" operator="equal">
      <formula>0</formula>
    </cfRule>
  </conditionalFormatting>
  <conditionalFormatting sqref="H22:O22 H3:Y4 R21:Y21">
    <cfRule type="cellIs" dxfId="2" priority="22" stopIfTrue="1" operator="equal">
      <formula>0</formula>
    </cfRule>
  </conditionalFormatting>
  <conditionalFormatting sqref="R18:Y18">
    <cfRule type="cellIs" dxfId="1" priority="17" stopIfTrue="1" operator="equal">
      <formula>0</formula>
    </cfRule>
  </conditionalFormatting>
  <conditionalFormatting sqref="R25:Y25">
    <cfRule type="cellIs" dxfId="0" priority="1" stopIfTrue="1" operator="equal">
      <formula>0</formula>
    </cfRule>
  </conditionalFormatting>
  <dataValidations count="2">
    <dataValidation type="list" imeMode="on" allowBlank="1" showInputMessage="1" sqref="AJ31 AJ9 BA9 BR9 CI9 BA31 BR31 CI31 CZ31 CZ9 AJ20 BA20 BR20 CI20 CZ20 AJ42 BA42 BR42 CI42 CZ42" xr:uid="{251E5BB4-7943-4EE6-A4FB-30CE4EE673B1}">
      <formula1>"一般,特定"</formula1>
    </dataValidation>
    <dataValidation type="list" imeMode="on" allowBlank="1" showInputMessage="1" sqref="AJ12:AQ12 BA12:BH12 BR12:BY12 CI12:CP12 CZ12:DG12 AJ23:AQ23 BA23:BH23 BR23:BY23 CI23:CP23 CZ23:DG23 AJ34:AQ34 BA34:BH34 BR34:BY34 CI34:CP34 CZ34:DG34 AJ45:AQ45 BA45:BH45 BR45:BY45 CI45:CP45 CZ45:DG45" xr:uid="{40C3331A-7241-456B-A362-04C6AC7AFDEA}">
      <formula1>"有,無"</formula1>
    </dataValidation>
  </dataValidations>
  <pageMargins left="0.70866141732283472" right="0.70866141732283472" top="0.74803149606299213" bottom="0.74803149606299213" header="0.31496062992125984" footer="0.31496062992125984"/>
  <pageSetup paperSize="8" scale="65"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初期入力</vt:lpstr>
      <vt:lpstr>作業員情報</vt:lpstr>
      <vt:lpstr>リスト</vt:lpstr>
      <vt:lpstr>1甲</vt:lpstr>
      <vt:lpstr>1甲別</vt:lpstr>
      <vt:lpstr>1乙</vt:lpstr>
      <vt:lpstr>2</vt:lpstr>
      <vt:lpstr>3</vt:lpstr>
      <vt:lpstr>4</vt:lpstr>
      <vt:lpstr>参1</vt:lpstr>
      <vt:lpstr>参2</vt:lpstr>
      <vt:lpstr>5簡</vt:lpstr>
      <vt:lpstr>5詳</vt:lpstr>
      <vt:lpstr>6</vt:lpstr>
      <vt:lpstr>参3</vt:lpstr>
      <vt:lpstr>7</vt:lpstr>
      <vt:lpstr>9</vt:lpstr>
      <vt:lpstr>参6</vt:lpstr>
      <vt:lpstr>10</vt:lpstr>
      <vt:lpstr>参7</vt:lpstr>
      <vt:lpstr>参8</vt:lpstr>
      <vt:lpstr>11</vt:lpstr>
      <vt:lpstr>参9</vt:lpstr>
      <vt:lpstr>'10'!Print_Area</vt:lpstr>
      <vt:lpstr>'11'!Print_Area</vt:lpstr>
      <vt:lpstr>'1乙'!Print_Area</vt:lpstr>
      <vt:lpstr>'1甲'!Print_Area</vt:lpstr>
      <vt:lpstr>'1甲別'!Print_Area</vt:lpstr>
      <vt:lpstr>'2'!Print_Area</vt:lpstr>
      <vt:lpstr>'3'!Print_Area</vt:lpstr>
      <vt:lpstr>'4'!Print_Area</vt:lpstr>
      <vt:lpstr>'5簡'!Print_Area</vt:lpstr>
      <vt:lpstr>'5詳'!Print_Area</vt:lpstr>
      <vt:lpstr>'6'!Print_Area</vt:lpstr>
      <vt:lpstr>'7'!Print_Area</vt:lpstr>
      <vt:lpstr>'9'!Print_Area</vt:lpstr>
      <vt:lpstr>リスト!Print_Area</vt:lpstr>
      <vt:lpstr>参1!Print_Area</vt:lpstr>
      <vt:lpstr>参2!Print_Area</vt:lpstr>
      <vt:lpstr>参3!Print_Area</vt:lpstr>
      <vt:lpstr>参6!Print_Area</vt:lpstr>
      <vt:lpstr>参7!Print_Area</vt:lpstr>
      <vt:lpstr>参8!Print_Area</vt:lpstr>
      <vt:lpstr>参9!Print_Area</vt:lpstr>
      <vt:lpstr>'5簡'!Print_Titles</vt:lpstr>
      <vt:lpstr>'5詳'!Print_Titles</vt:lpstr>
    </vt:vector>
  </TitlesOfParts>
  <Company>情報システム部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constr-greenfile.com</dc:creator>
  <cp:lastModifiedBy>中澤理</cp:lastModifiedBy>
  <cp:lastPrinted>2022-12-15T00:53:06Z</cp:lastPrinted>
  <dcterms:created xsi:type="dcterms:W3CDTF">2000-02-21T06:45:38Z</dcterms:created>
  <dcterms:modified xsi:type="dcterms:W3CDTF">2023-03-31T00:21:53Z</dcterms:modified>
</cp:coreProperties>
</file>